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codeName="ThisWorkbook"/>
  <mc:AlternateContent xmlns:mc="http://schemas.openxmlformats.org/markup-compatibility/2006">
    <mc:Choice Requires="x15">
      <x15ac:absPath xmlns:x15ac="http://schemas.microsoft.com/office/spreadsheetml/2010/11/ac" url="/Users/Kulture/Desktop/Website Images/"/>
    </mc:Choice>
  </mc:AlternateContent>
  <xr:revisionPtr revIDLastSave="0" documentId="8_{36FE3A37-46E8-6D42-8300-4F48A969486E}" xr6:coauthVersionLast="37" xr6:coauthVersionMax="37" xr10:uidLastSave="{00000000-0000-0000-0000-000000000000}"/>
  <bookViews>
    <workbookView xWindow="2680" yWindow="440" windowWidth="22820" windowHeight="15560" xr2:uid="{00000000-000D-0000-FFFF-FFFF00000000}"/>
  </bookViews>
  <sheets>
    <sheet name="All" sheetId="1" r:id="rId1"/>
    <sheet name="FHS" sheetId="2" r:id="rId2"/>
  </sheets>
  <definedNames>
    <definedName name="_xlnm.Print_Titles" localSheetId="0">All!$3:$3</definedName>
    <definedName name="_xlnm.Print_Titles" localSheetId="1">FHS!$3:$3</definedName>
  </definedNames>
  <calcPr calcId="179021"/>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2" i="2" l="1"/>
  <c r="J71" i="2"/>
  <c r="J70" i="2"/>
  <c r="H75" i="2"/>
  <c r="H74" i="2"/>
  <c r="H73" i="2"/>
  <c r="H72" i="2"/>
  <c r="H71" i="2"/>
  <c r="H70" i="2"/>
  <c r="F72" i="2"/>
  <c r="F71" i="2"/>
  <c r="F75" i="2" s="1"/>
  <c r="F70" i="2"/>
  <c r="D74" i="2"/>
  <c r="D73" i="2"/>
  <c r="D72" i="2"/>
  <c r="D71" i="2"/>
  <c r="D70" i="2"/>
  <c r="B73" i="2"/>
  <c r="B72" i="2"/>
  <c r="B71" i="2"/>
  <c r="B70" i="2"/>
  <c r="H76" i="2"/>
  <c r="N207" i="1"/>
  <c r="N206" i="1"/>
  <c r="N205" i="1"/>
  <c r="N204" i="1"/>
  <c r="K206" i="1"/>
  <c r="K205" i="1"/>
  <c r="K204" i="1"/>
  <c r="I209" i="1"/>
  <c r="I208" i="1"/>
  <c r="I207" i="1"/>
  <c r="I206" i="1"/>
  <c r="I205" i="1"/>
  <c r="I204" i="1"/>
  <c r="G206" i="1"/>
  <c r="G205" i="1"/>
  <c r="G204" i="1"/>
  <c r="G209" i="1" s="1"/>
  <c r="E208" i="1"/>
  <c r="E207" i="1"/>
  <c r="E206" i="1"/>
  <c r="E205" i="1"/>
  <c r="E204" i="1"/>
  <c r="C206" i="1"/>
  <c r="C205" i="1"/>
  <c r="C207" i="1" s="1"/>
  <c r="C204" i="1"/>
  <c r="L69" i="2"/>
  <c r="K69" i="2"/>
  <c r="J69" i="2"/>
  <c r="I69" i="2"/>
  <c r="H69" i="2"/>
  <c r="E209" i="1" l="1"/>
  <c r="I210" i="1"/>
  <c r="K207" i="1"/>
  <c r="J73" i="2"/>
  <c r="D75" i="2"/>
  <c r="B75" i="2"/>
  <c r="C209" i="1"/>
</calcChain>
</file>

<file path=xl/sharedStrings.xml><?xml version="1.0" encoding="utf-8"?>
<sst xmlns="http://schemas.openxmlformats.org/spreadsheetml/2006/main" count="3242" uniqueCount="612">
  <si>
    <t>Age</t>
  </si>
  <si>
    <t>Freshman</t>
  </si>
  <si>
    <t>Sophmore</t>
  </si>
  <si>
    <t>Senior</t>
  </si>
  <si>
    <t>Junior</t>
  </si>
  <si>
    <t>Ethnicity</t>
  </si>
  <si>
    <t>Dope</t>
  </si>
  <si>
    <t>Dopness</t>
  </si>
  <si>
    <t>Relatabilty</t>
  </si>
  <si>
    <t>Shareability</t>
  </si>
  <si>
    <t>Inspirational</t>
  </si>
  <si>
    <t>Word One</t>
  </si>
  <si>
    <t xml:space="preserve">Word Two </t>
  </si>
  <si>
    <t>Word Three</t>
  </si>
  <si>
    <t>Grade</t>
  </si>
  <si>
    <t>Asian/Ameri</t>
  </si>
  <si>
    <t>College</t>
  </si>
  <si>
    <t>N/A</t>
  </si>
  <si>
    <t>Yes</t>
  </si>
  <si>
    <t>Hardworking</t>
  </si>
  <si>
    <t>Passionate</t>
  </si>
  <si>
    <t>It was okay.</t>
  </si>
  <si>
    <t>Play Cricket</t>
  </si>
  <si>
    <t>Hip-Hop</t>
  </si>
  <si>
    <t>Funny</t>
  </si>
  <si>
    <t>Loud</t>
  </si>
  <si>
    <t>Opinoated</t>
  </si>
  <si>
    <t>I Liked It. Make more issues. Too Dope!</t>
  </si>
  <si>
    <t>Run Track/Write</t>
  </si>
  <si>
    <t>All</t>
  </si>
  <si>
    <t>No</t>
  </si>
  <si>
    <t>Dedicated</t>
  </si>
  <si>
    <t>Smart</t>
  </si>
  <si>
    <t>It was well done.</t>
  </si>
  <si>
    <t>Read/Listen to Music</t>
  </si>
  <si>
    <t>Impressed</t>
  </si>
  <si>
    <t>Chill</t>
  </si>
  <si>
    <t>Creativte</t>
  </si>
  <si>
    <t>I love It!</t>
  </si>
  <si>
    <t>Read, Write, Sketch</t>
  </si>
  <si>
    <t>Shy</t>
  </si>
  <si>
    <t xml:space="preserve">Funny </t>
  </si>
  <si>
    <t>I can relate to It.</t>
  </si>
  <si>
    <t>Video Games/Sports</t>
  </si>
  <si>
    <t>Weird</t>
  </si>
  <si>
    <t>It's Dope.</t>
  </si>
  <si>
    <t>Shop</t>
  </si>
  <si>
    <t>Athletic</t>
  </si>
  <si>
    <t>Amusing</t>
  </si>
  <si>
    <t>Responsible</t>
  </si>
  <si>
    <t>I loved how it influences music.</t>
  </si>
  <si>
    <t>Listening to Music</t>
  </si>
  <si>
    <t>Kind</t>
  </si>
  <si>
    <t>Strong</t>
  </si>
  <si>
    <t>It was amazing.</t>
  </si>
  <si>
    <t>Churhc/Family</t>
  </si>
  <si>
    <t>Spanish</t>
  </si>
  <si>
    <t>Nice</t>
  </si>
  <si>
    <t>I feel it’s a great magazine.</t>
  </si>
  <si>
    <t>Cook</t>
  </si>
  <si>
    <t>Loving</t>
  </si>
  <si>
    <t>Musical</t>
  </si>
  <si>
    <t>Best Magazine I've Every Read.</t>
  </si>
  <si>
    <t>Creat/Play Music</t>
  </si>
  <si>
    <t>Alternative</t>
  </si>
  <si>
    <t>Creative</t>
  </si>
  <si>
    <t>Helpful</t>
  </si>
  <si>
    <t>It was very different.</t>
  </si>
  <si>
    <t xml:space="preserve">Sleep </t>
  </si>
  <si>
    <t>Confused</t>
  </si>
  <si>
    <t>Imaginative</t>
  </si>
  <si>
    <t>Really good. Just isn't my style.</t>
  </si>
  <si>
    <t>Draw/Sleep/East</t>
  </si>
  <si>
    <t>Out of Place</t>
  </si>
  <si>
    <t>Quirky</t>
  </si>
  <si>
    <t>Something this generation needs. Thank YOu</t>
  </si>
  <si>
    <t>Sports</t>
  </si>
  <si>
    <t>Gospel</t>
  </si>
  <si>
    <t>Serious</t>
  </si>
  <si>
    <t>Organized</t>
  </si>
  <si>
    <t>Busy</t>
  </si>
  <si>
    <t>I love the bible verses.</t>
  </si>
  <si>
    <t>Puzzles</t>
  </si>
  <si>
    <t>Motivated</t>
  </si>
  <si>
    <t>I loved it and its messages.</t>
  </si>
  <si>
    <t>Take Photos</t>
  </si>
  <si>
    <t>Science</t>
  </si>
  <si>
    <t>Game</t>
  </si>
  <si>
    <t>Energetic</t>
  </si>
  <si>
    <t>Didn't Really Relate to Me.</t>
  </si>
  <si>
    <t>Play Baseball</t>
  </si>
  <si>
    <t>Quiet</t>
  </si>
  <si>
    <t>Unique</t>
  </si>
  <si>
    <t>Ok.</t>
  </si>
  <si>
    <t>Play the Piano</t>
  </si>
  <si>
    <t>Cool</t>
  </si>
  <si>
    <t>I liked it a lot.</t>
  </si>
  <si>
    <t>Sports/Video Games</t>
  </si>
  <si>
    <t>Soul/R&amp;B</t>
  </si>
  <si>
    <t>Fun</t>
  </si>
  <si>
    <t>Lazy</t>
  </si>
  <si>
    <t>It's Wavy. Great Work!</t>
  </si>
  <si>
    <t>Go on Social Media</t>
  </si>
  <si>
    <t>Happy</t>
  </si>
  <si>
    <t>Thougtful</t>
  </si>
  <si>
    <t>It's great.</t>
  </si>
  <si>
    <t>Draw</t>
  </si>
  <si>
    <t xml:space="preserve">I loved it. </t>
  </si>
  <si>
    <t>Anything Creative</t>
  </si>
  <si>
    <t>Visual</t>
  </si>
  <si>
    <t>Pretty Cool, could improve.</t>
  </si>
  <si>
    <t>Draw, Photography</t>
  </si>
  <si>
    <t>Opionionated</t>
  </si>
  <si>
    <t>Aware</t>
  </si>
  <si>
    <t>Artistic</t>
  </si>
  <si>
    <t>Very Eye - opening</t>
  </si>
  <si>
    <t>Confidence</t>
  </si>
  <si>
    <t>Inovative</t>
  </si>
  <si>
    <t>It's Wavy</t>
  </si>
  <si>
    <t>Rap</t>
  </si>
  <si>
    <t>Active</t>
  </si>
  <si>
    <t>Love It</t>
  </si>
  <si>
    <t>Play Basketball</t>
  </si>
  <si>
    <t>R&amp;B</t>
  </si>
  <si>
    <t xml:space="preserve">It's Dope. </t>
  </si>
  <si>
    <t>Eat</t>
  </si>
  <si>
    <t>Military</t>
  </si>
  <si>
    <t>Confident</t>
  </si>
  <si>
    <t>It was Dope.</t>
  </si>
  <si>
    <t>Skilled</t>
  </si>
  <si>
    <t>Caring</t>
  </si>
  <si>
    <t>It was inspirational</t>
  </si>
  <si>
    <t>Play Baketbll</t>
  </si>
  <si>
    <t>Corny</t>
  </si>
  <si>
    <t>Goofy</t>
  </si>
  <si>
    <t>It was Dope!</t>
  </si>
  <si>
    <t>Write or being creative</t>
  </si>
  <si>
    <t>It's Wavy!</t>
  </si>
  <si>
    <t>Spend Time Alone.</t>
  </si>
  <si>
    <t>Young</t>
  </si>
  <si>
    <t>Black</t>
  </si>
  <si>
    <t>He was amazing (Fantastic)</t>
  </si>
  <si>
    <t>Sport and Medical</t>
  </si>
  <si>
    <t>Undecisive</t>
  </si>
  <si>
    <t>It was dope.</t>
  </si>
  <si>
    <t>Arguing</t>
  </si>
  <si>
    <t>It was really good.</t>
  </si>
  <si>
    <t>Difficult</t>
  </si>
  <si>
    <t>It's Different</t>
  </si>
  <si>
    <t>Go Shopping</t>
  </si>
  <si>
    <t xml:space="preserve">Nice </t>
  </si>
  <si>
    <t>Tough</t>
  </si>
  <si>
    <t>Video Games</t>
  </si>
  <si>
    <t>Sweet</t>
  </si>
  <si>
    <t>It was Good.</t>
  </si>
  <si>
    <t>Play Volleyball</t>
  </si>
  <si>
    <t>Talks Real Shit</t>
  </si>
  <si>
    <t>Ball</t>
  </si>
  <si>
    <t>Working</t>
  </si>
  <si>
    <t>It's Interesting.</t>
  </si>
  <si>
    <t>Work</t>
  </si>
  <si>
    <t>Sad</t>
  </si>
  <si>
    <t>Self-Critical</t>
  </si>
  <si>
    <t>I think its dope. It's creative and natural.</t>
  </si>
  <si>
    <t>Track/Meditate/Act</t>
  </si>
  <si>
    <t>Vietnamese</t>
  </si>
  <si>
    <t>It's ok in my opinion.</t>
  </si>
  <si>
    <t>Intelligent</t>
  </si>
  <si>
    <t>I liked It.</t>
  </si>
  <si>
    <t>Swim</t>
  </si>
  <si>
    <t>Outgoing</t>
  </si>
  <si>
    <t>I liked it. Make more issues. Too Dope!</t>
  </si>
  <si>
    <t>Listen to Music</t>
  </si>
  <si>
    <t>Human</t>
  </si>
  <si>
    <t>Plain</t>
  </si>
  <si>
    <t>Ordinary</t>
  </si>
  <si>
    <t>Excellent.</t>
  </si>
  <si>
    <t>Be Human</t>
  </si>
  <si>
    <t>Different</t>
  </si>
  <si>
    <t>It was Dope</t>
  </si>
  <si>
    <t>Create</t>
  </si>
  <si>
    <t>It's a good creation</t>
  </si>
  <si>
    <t>Draw, Create Clothing</t>
  </si>
  <si>
    <t>Driven</t>
  </si>
  <si>
    <t>I like how it's local.</t>
  </si>
  <si>
    <t>Relax</t>
  </si>
  <si>
    <t>Humble</t>
  </si>
  <si>
    <t>I Love it!</t>
  </si>
  <si>
    <t>Play Soccer</t>
  </si>
  <si>
    <t>Tall</t>
  </si>
  <si>
    <t>It was cool and very professional. 10/10!</t>
  </si>
  <si>
    <t>Draw/Play the piano</t>
  </si>
  <si>
    <t>Friendly</t>
  </si>
  <si>
    <t>It's pretty dope!</t>
  </si>
  <si>
    <t>Play Fifa</t>
  </si>
  <si>
    <t>Talented</t>
  </si>
  <si>
    <t>Different in a good way</t>
  </si>
  <si>
    <t>Respectful</t>
  </si>
  <si>
    <t>It's very well put togther.</t>
  </si>
  <si>
    <t>Go to beach and relax</t>
  </si>
  <si>
    <t>It relates to our Culture today.</t>
  </si>
  <si>
    <t xml:space="preserve">Listen to Music </t>
  </si>
  <si>
    <t>I think it was amazing.</t>
  </si>
  <si>
    <t>Write</t>
  </si>
  <si>
    <t>I think its cool.</t>
  </si>
  <si>
    <t>Sports/Music/Draw</t>
  </si>
  <si>
    <t>It's Very Cool.</t>
  </si>
  <si>
    <t>Have fun</t>
  </si>
  <si>
    <t>Independent</t>
  </si>
  <si>
    <t>It's something different.</t>
  </si>
  <si>
    <t>Running/Sleeping</t>
  </si>
  <si>
    <t>Soul /R&amp;b</t>
  </si>
  <si>
    <t>Passive</t>
  </si>
  <si>
    <t>Grandma</t>
  </si>
  <si>
    <t>I Love It!</t>
  </si>
  <si>
    <t>Art</t>
  </si>
  <si>
    <t>Stubborn</t>
  </si>
  <si>
    <t>It was great. Loved the art in it.</t>
  </si>
  <si>
    <t>Write/Shop</t>
  </si>
  <si>
    <t>It's cool.</t>
  </si>
  <si>
    <t>Dance</t>
  </si>
  <si>
    <t>Clever</t>
  </si>
  <si>
    <t xml:space="preserve">It looks cool. </t>
  </si>
  <si>
    <t>Sleep</t>
  </si>
  <si>
    <t>Interesting.</t>
  </si>
  <si>
    <t>Relaxed</t>
  </si>
  <si>
    <t>Hang out with friends.</t>
  </si>
  <si>
    <t>It was intersting and artistic.</t>
  </si>
  <si>
    <t>Gentle</t>
  </si>
  <si>
    <t>It's very powerful.</t>
  </si>
  <si>
    <t>Baseball</t>
  </si>
  <si>
    <t>Supportive</t>
  </si>
  <si>
    <t>Thought it was amazing.</t>
  </si>
  <si>
    <t>Read/Sports</t>
  </si>
  <si>
    <t>Loyal</t>
  </si>
  <si>
    <t>I enjoyed it a lot. + articles in it.</t>
  </si>
  <si>
    <t xml:space="preserve">Volleyball </t>
  </si>
  <si>
    <t>It was different.</t>
  </si>
  <si>
    <t>Vey well done.</t>
  </si>
  <si>
    <t xml:space="preserve">Chil </t>
  </si>
  <si>
    <t>Bright</t>
  </si>
  <si>
    <t>Pretty</t>
  </si>
  <si>
    <t>An advice section to give some wisdom.</t>
  </si>
  <si>
    <t>Sleep/Eat/Chill</t>
  </si>
  <si>
    <t>Curious</t>
  </si>
  <si>
    <t>Listener</t>
  </si>
  <si>
    <t>It was cool.</t>
  </si>
  <si>
    <t>Learn Guitar</t>
  </si>
  <si>
    <t>I think it had a lot of great ideas in it.</t>
  </si>
  <si>
    <t>It was different but Interesting.</t>
  </si>
  <si>
    <t>Sing</t>
  </si>
  <si>
    <t>Dedicted</t>
  </si>
  <si>
    <t xml:space="preserve">I liked it.  </t>
  </si>
  <si>
    <t>It was good, very professional.</t>
  </si>
  <si>
    <t>Hang out w/Friends</t>
  </si>
  <si>
    <t>Accepting</t>
  </si>
  <si>
    <t>Mature</t>
  </si>
  <si>
    <t>I liked the art.</t>
  </si>
  <si>
    <t>Hiking</t>
  </si>
  <si>
    <t>Musicc</t>
  </si>
  <si>
    <t>I like the drawing and photos.</t>
  </si>
  <si>
    <t>Sing/Listen to music.</t>
  </si>
  <si>
    <t>It's awesome.</t>
  </si>
  <si>
    <t>Watch Anime</t>
  </si>
  <si>
    <t xml:space="preserve">Loud </t>
  </si>
  <si>
    <t>I really like it.</t>
  </si>
  <si>
    <t>Eating</t>
  </si>
  <si>
    <t>None</t>
  </si>
  <si>
    <t>Tired</t>
  </si>
  <si>
    <t xml:space="preserve">Not really what im interested in. </t>
  </si>
  <si>
    <t>Programming</t>
  </si>
  <si>
    <t>It inspired</t>
  </si>
  <si>
    <t>Custom or repair Shoes</t>
  </si>
  <si>
    <t>Hard Worker</t>
  </si>
  <si>
    <t>It was good.</t>
  </si>
  <si>
    <t>It was Amazing</t>
  </si>
  <si>
    <t>Play Video Games</t>
  </si>
  <si>
    <t>Reserved</t>
  </si>
  <si>
    <t>Awesome</t>
  </si>
  <si>
    <t>Amazing and Creative</t>
  </si>
  <si>
    <t>Leader</t>
  </si>
  <si>
    <t>Open Mindedq</t>
  </si>
  <si>
    <t>It was really cool something I'd buy</t>
  </si>
  <si>
    <t>Anything Adventerous</t>
  </si>
  <si>
    <t>Trade</t>
  </si>
  <si>
    <t>Great Speaker!</t>
  </si>
  <si>
    <t>Cooking</t>
  </si>
  <si>
    <t>Determined</t>
  </si>
  <si>
    <t>Beautiful</t>
  </si>
  <si>
    <t>Listn to Music</t>
  </si>
  <si>
    <t>It's Wavy &amp; Relatable!</t>
  </si>
  <si>
    <t>I liked it.</t>
  </si>
  <si>
    <t>Play Games</t>
  </si>
  <si>
    <t>Trust Worthy</t>
  </si>
  <si>
    <t>It's Amazing</t>
  </si>
  <si>
    <t>Music</t>
  </si>
  <si>
    <t>Ecentric</t>
  </si>
  <si>
    <t>It's Dope</t>
  </si>
  <si>
    <t>I really enjoyed reading it!</t>
  </si>
  <si>
    <t>Honest</t>
  </si>
  <si>
    <t>Great</t>
  </si>
  <si>
    <t>Vibrant and Interesting</t>
  </si>
  <si>
    <t>Sarcastic</t>
  </si>
  <si>
    <t>Influencial</t>
  </si>
  <si>
    <t>Go to Animal Shelter</t>
  </si>
  <si>
    <t>It's really cool.</t>
  </si>
  <si>
    <t>Play Football</t>
  </si>
  <si>
    <t>Introverted</t>
  </si>
  <si>
    <t>Powerful</t>
  </si>
  <si>
    <t>It's interesting.</t>
  </si>
  <si>
    <t>Paint</t>
  </si>
  <si>
    <t>open Minded</t>
  </si>
  <si>
    <t>Awesome and Wavy</t>
  </si>
  <si>
    <t>Art/Run</t>
  </si>
  <si>
    <t>Open-Minded</t>
  </si>
  <si>
    <t>Brave</t>
  </si>
  <si>
    <t>Loved It. I'm here for this!</t>
  </si>
  <si>
    <t>Shop/Dance</t>
  </si>
  <si>
    <t>Enthusitic</t>
  </si>
  <si>
    <t>Do Film</t>
  </si>
  <si>
    <t>I Loved IT!</t>
  </si>
  <si>
    <t>Play Softball</t>
  </si>
  <si>
    <t>Collected</t>
  </si>
  <si>
    <t>Whimsical</t>
  </si>
  <si>
    <t>Thoughtful</t>
  </si>
  <si>
    <t>It's lit Fam</t>
  </si>
  <si>
    <t>Exist</t>
  </si>
  <si>
    <t>It's cool mag, never seen it before.</t>
  </si>
  <si>
    <t>Volleyball</t>
  </si>
  <si>
    <t>It can be improved.</t>
  </si>
  <si>
    <t>Take pictures</t>
  </si>
  <si>
    <t>Handsome</t>
  </si>
  <si>
    <t>Athelete</t>
  </si>
  <si>
    <t>Inspired</t>
  </si>
  <si>
    <t>Proud</t>
  </si>
  <si>
    <t>Gorgeous</t>
  </si>
  <si>
    <t>I love It</t>
  </si>
  <si>
    <t>It's Cool</t>
  </si>
  <si>
    <t>Bubbly</t>
  </si>
  <si>
    <t>Wavy/Interesting</t>
  </si>
  <si>
    <t>Liked it, want to do something similar.</t>
  </si>
  <si>
    <t>Adventerous</t>
  </si>
  <si>
    <t>I find It interesting.</t>
  </si>
  <si>
    <t>Ambitious</t>
  </si>
  <si>
    <t>Wavy</t>
  </si>
  <si>
    <t>Very Interesting and Different.</t>
  </si>
  <si>
    <t>Be outside</t>
  </si>
  <si>
    <t>Blk/Asian</t>
  </si>
  <si>
    <t>Poetic</t>
  </si>
  <si>
    <t>Looks pretty Good.</t>
  </si>
  <si>
    <t>Listen to Music/Art</t>
  </si>
  <si>
    <t xml:space="preserve">Fun </t>
  </si>
  <si>
    <t>Party</t>
  </si>
  <si>
    <t xml:space="preserve">Senior </t>
  </si>
  <si>
    <t>Wise</t>
  </si>
  <si>
    <t>Basketball</t>
  </si>
  <si>
    <t>Small</t>
  </si>
  <si>
    <t>Emotional</t>
  </si>
  <si>
    <t>Singing and Acting</t>
  </si>
  <si>
    <t>Pride</t>
  </si>
  <si>
    <t>Play outside</t>
  </si>
  <si>
    <t>Love</t>
  </si>
  <si>
    <t>Determine</t>
  </si>
  <si>
    <t>It was Great!</t>
  </si>
  <si>
    <t>Hard Working</t>
  </si>
  <si>
    <t>It looks Cool</t>
  </si>
  <si>
    <t>Play Xbox</t>
  </si>
  <si>
    <t xml:space="preserve">Wavy </t>
  </si>
  <si>
    <t>Chilling</t>
  </si>
  <si>
    <t>Crazy</t>
  </si>
  <si>
    <t>High School</t>
  </si>
  <si>
    <t>Post HS</t>
  </si>
  <si>
    <t>Generational</t>
  </si>
  <si>
    <t>CommentS</t>
  </si>
  <si>
    <t>Hobbies</t>
  </si>
  <si>
    <t xml:space="preserve">  Data Tracker</t>
  </si>
  <si>
    <t>AA</t>
  </si>
  <si>
    <t>MXD</t>
  </si>
  <si>
    <t>WHT</t>
  </si>
  <si>
    <t>HSP</t>
  </si>
  <si>
    <t>Make Money18</t>
  </si>
  <si>
    <t>Windsor High School  17'</t>
  </si>
  <si>
    <t>Bloomfield High School 17'</t>
  </si>
  <si>
    <t>Weaver Culinary 17'</t>
  </si>
  <si>
    <t>Clifton High School, NJ 18'</t>
  </si>
  <si>
    <t>Perseverant</t>
  </si>
  <si>
    <t>It was fun to be apart of.</t>
  </si>
  <si>
    <t>Skateboarding</t>
  </si>
  <si>
    <t>Read/TV</t>
  </si>
  <si>
    <t>I think it is a very cool idea and would like to have it at my school.</t>
  </si>
  <si>
    <t xml:space="preserve">Such a nice breath of fresh air from the usual people in suits we get who ramble on about things students don’t care for. </t>
  </si>
  <si>
    <t>Make Music</t>
  </si>
  <si>
    <t>Adverterous</t>
  </si>
  <si>
    <t>Play Trumpet</t>
  </si>
  <si>
    <t>Just Anthony’s motivation and how fat he made it, telling us how everyone makes mistakes in life but you can bounce back and keep following ur goals. And the part that I really noticed was he cares about us a lot. When he said any questions I thought all his answers to questions were just like oh yeah try ur best and stuff but no he put real good words into his answers it shows that he cares a lot</t>
  </si>
  <si>
    <t>Upcoming Issues</t>
  </si>
  <si>
    <t xml:space="preserve">Well I would like to see what he has done even more. He told us some parts but tell us more tell us every step of what u did so we know so we can do the same </t>
  </si>
  <si>
    <t xml:space="preserve">I loved it I hope to see u guys again </t>
  </si>
  <si>
    <t>Foran High School, CT 18'</t>
  </si>
  <si>
    <t>Competitive</t>
  </si>
  <si>
    <t>Play Sports with Friends</t>
  </si>
  <si>
    <t>More diversity and stuff about president trump</t>
  </si>
  <si>
    <t>Singer</t>
  </si>
  <si>
    <t>Doctor</t>
  </si>
  <si>
    <t>NBA, Trumpet Player</t>
  </si>
  <si>
    <t>Nursing</t>
  </si>
  <si>
    <t>It was amazing, keep doing it it inspired many people.</t>
  </si>
  <si>
    <t xml:space="preserve">To keep on dreaming and keep pursing your goal, keep fighting for it. Do something you love and love your self. </t>
  </si>
  <si>
    <t>Inspiration and how to reach your goal.</t>
  </si>
  <si>
    <t>Hanging out with Friends</t>
  </si>
  <si>
    <t>Social Worker</t>
  </si>
  <si>
    <t>Genuine</t>
  </si>
  <si>
    <t>Nurse or Detective</t>
  </si>
  <si>
    <t>As it is, perfectly amazing!</t>
  </si>
  <si>
    <t xml:space="preserve">I loved the speaker, he was super nice and just energetic all around. </t>
  </si>
  <si>
    <t xml:space="preserve">Be yourself and work towards your goals. </t>
  </si>
  <si>
    <t>Play Sports</t>
  </si>
  <si>
    <t>Pediatrician</t>
  </si>
  <si>
    <t>Appeciative</t>
  </si>
  <si>
    <t>Spend time with Loved ones</t>
  </si>
  <si>
    <t>Business</t>
  </si>
  <si>
    <t>Never give up on your dreams, experiment with things and always be motivated and always work on yourself to become a better version of you.</t>
  </si>
  <si>
    <t>Inspirational stories</t>
  </si>
  <si>
    <t>Awesome presentation, made me really think about life in a different way.</t>
  </si>
  <si>
    <t>Timid</t>
  </si>
  <si>
    <t>Physicians Assistant</t>
  </si>
  <si>
    <t xml:space="preserve">I feel it could've been more about the magazine than your experiences. </t>
  </si>
  <si>
    <t>Laid back</t>
  </si>
  <si>
    <t>Soccer</t>
  </si>
  <si>
    <t>Entreprenuer</t>
  </si>
  <si>
    <t>Unsure</t>
  </si>
  <si>
    <t>It was entertaining with many good things to take away from it</t>
  </si>
  <si>
    <t>The presentation was very good and speker very professions.</t>
  </si>
  <si>
    <t>Broadway Actress</t>
  </si>
  <si>
    <t>Positive</t>
  </si>
  <si>
    <t>Drive around with friends</t>
  </si>
  <si>
    <t>Nurse Practitioner</t>
  </si>
  <si>
    <t>You need to put the time and dedication into what you're passionate about to see results happen.</t>
  </si>
  <si>
    <t>More success stories.</t>
  </si>
  <si>
    <t>Cheer</t>
  </si>
  <si>
    <t>Sing/Write</t>
  </si>
  <si>
    <t>Record Label Executive</t>
  </si>
  <si>
    <t>More visuals</t>
  </si>
  <si>
    <t>FBI Agent</t>
  </si>
  <si>
    <t>Gymnastics</t>
  </si>
  <si>
    <t>Athletic Trainer</t>
  </si>
  <si>
    <t>Amnitious</t>
  </si>
  <si>
    <t>Funnny</t>
  </si>
  <si>
    <t>Building</t>
  </si>
  <si>
    <t>Geoscientist</t>
  </si>
  <si>
    <t xml:space="preserve">No dream is too big as long as you constantly are working towards it. </t>
  </si>
  <si>
    <t>It was amazing and inspiring presentation!</t>
  </si>
  <si>
    <t>Different types of artwork would be cool.</t>
  </si>
  <si>
    <t>Speng time with friends, shoping, lacrosse</t>
  </si>
  <si>
    <t>Physical Therapist</t>
  </si>
  <si>
    <t xml:space="preserve">The event was very ncie and also inspiring for pursing our dreams as students. </t>
  </si>
  <si>
    <t>Unorganized</t>
  </si>
  <si>
    <t>Enthusiastic</t>
  </si>
  <si>
    <t>Edit</t>
  </si>
  <si>
    <t>Motion graphic designer</t>
  </si>
  <si>
    <t>How to use your resources around you to your advantage.</t>
  </si>
  <si>
    <t>Ice Skate</t>
  </si>
  <si>
    <t>Special Effects Make Up for Movies</t>
  </si>
  <si>
    <t xml:space="preserve">I think it was really captivating and was one of the best speakers we have ever had before, just striaght life talk I think it was all well done. </t>
  </si>
  <si>
    <t xml:space="preserve">Maybe about the pill problem in our world, I know a lot of people doing shit like that and some people don't know whats the right thing to do when their friends are in danger. </t>
  </si>
  <si>
    <t>Procrastinator</t>
  </si>
  <si>
    <t>To be happy &amp; Successful</t>
  </si>
  <si>
    <t>Stereotypes</t>
  </si>
  <si>
    <t>Psychologist &amp; Author</t>
  </si>
  <si>
    <t>Personal stories of the producers/artists</t>
  </si>
  <si>
    <t>Make the right choices and keeping an eye out for all possible opportunities</t>
  </si>
  <si>
    <t xml:space="preserve">I genuinely enjoyed it and became inspired from it. </t>
  </si>
  <si>
    <t>Football Player</t>
  </si>
  <si>
    <t>Mr. Valentine was a very good speaker and very relatable person great guy.</t>
  </si>
  <si>
    <t>Soccer or Sing</t>
  </si>
  <si>
    <t>To push yourself and follow and achieve your goals</t>
  </si>
  <si>
    <t>Theater/Makeup</t>
  </si>
  <si>
    <t>UN Diplomat</t>
  </si>
  <si>
    <t xml:space="preserve">We have a chance to make opportunities for ourselfes and work towards our goals with all of our power. We have a voice and we can use it. </t>
  </si>
  <si>
    <t xml:space="preserve">Featured writing pieces from sudents. Possible contests with submissions. </t>
  </si>
  <si>
    <t>I totally loved it, it's awesome.</t>
  </si>
  <si>
    <t>Proactive</t>
  </si>
  <si>
    <t>Write Music</t>
  </si>
  <si>
    <t>Professional Singer-songwriter</t>
  </si>
  <si>
    <t>RESPONSIBLE</t>
  </si>
  <si>
    <t>Social awarness</t>
  </si>
  <si>
    <t>Sport</t>
  </si>
  <si>
    <t>Sports Broadcaster</t>
  </si>
  <si>
    <t>Featured music &amp; new styles of clothing</t>
  </si>
  <si>
    <t>Anything on the ocean</t>
  </si>
  <si>
    <t>Firefighter</t>
  </si>
  <si>
    <t>Content</t>
  </si>
  <si>
    <t>Hang out with Friends</t>
  </si>
  <si>
    <t>Exectutive Accountant</t>
  </si>
  <si>
    <t>Intelligetn</t>
  </si>
  <si>
    <t>Study Foreign languages</t>
  </si>
  <si>
    <t>UN Ambassador</t>
  </si>
  <si>
    <t>You are a really inspiring and a good presenter. You have good communication skills. You should travel the world and present your magazine and ideas. I remember you saying you were nervous to meet us. Don't be nervous next time; we loved it!</t>
  </si>
  <si>
    <t>Politics and peral sies)olitical figures, bot viewpoints presented for "real" news.  Present both conservative and li</t>
  </si>
  <si>
    <t xml:space="preserve">You are the real MVP. You can really do anything at all that you really want to do. </t>
  </si>
  <si>
    <t>MDLE EAST</t>
  </si>
  <si>
    <t>Innovator</t>
  </si>
  <si>
    <t>US Ambassador to the US</t>
  </si>
  <si>
    <t>Choices, Opportunities, Ideas</t>
  </si>
  <si>
    <t>More topics on Diversity</t>
  </si>
  <si>
    <t>I loved it.. It was very inspirational.</t>
  </si>
  <si>
    <t>Compassionate</t>
  </si>
  <si>
    <t>Trustworthy</t>
  </si>
  <si>
    <t>Neurosurgeon</t>
  </si>
  <si>
    <t>It was a great event and should be held at a bunch of schools across the country.</t>
  </si>
  <si>
    <t>Average</t>
  </si>
  <si>
    <t>Everyday</t>
  </si>
  <si>
    <t>Kid</t>
  </si>
  <si>
    <t>Competitive Gaming</t>
  </si>
  <si>
    <t>PRO LEAUGE PLAYER/PHILANTHROPIST</t>
  </si>
  <si>
    <t xml:space="preserve">I didn't understand the purpose of it and why he was making sucha  big deal out of the magazine. </t>
  </si>
  <si>
    <t xml:space="preserve">The speaker didn’t have a strong point that he was trying to make, he simply state he wanted to empower kids and then told storeis that were strung together to prove a very lacking argument. </t>
  </si>
  <si>
    <t>Social Work/Young child Education</t>
  </si>
  <si>
    <t>Good Listener</t>
  </si>
  <si>
    <t>Kind-Hearted</t>
  </si>
  <si>
    <t xml:space="preserve">Good Job! Interact with the audience more with fun activites. </t>
  </si>
  <si>
    <t>Scholarship Opportunities</t>
  </si>
  <si>
    <t>Passionaite</t>
  </si>
  <si>
    <t>Laugh</t>
  </si>
  <si>
    <t>Optemetrist</t>
  </si>
  <si>
    <t>Eviornmental Conservation group</t>
  </si>
  <si>
    <t>I wish I could have heard more about why Anthony wanted to create KultureMAG</t>
  </si>
  <si>
    <t>Generous</t>
  </si>
  <si>
    <t>Teacher</t>
  </si>
  <si>
    <t>MLB Player</t>
  </si>
  <si>
    <t>Therapist</t>
  </si>
  <si>
    <t>Very nice, well exlained, fun</t>
  </si>
  <si>
    <t>KIND</t>
  </si>
  <si>
    <t>FUNNY</t>
  </si>
  <si>
    <t>Orthodontist</t>
  </si>
  <si>
    <t>It was well presented and had a good message.</t>
  </si>
  <si>
    <t>Understanding</t>
  </si>
  <si>
    <t>Simple</t>
  </si>
  <si>
    <t>ASN</t>
  </si>
  <si>
    <t xml:space="preserve">It was very interactive. This made it more appealing. The stories could have been more detailed and better but I enjoyed them. </t>
  </si>
  <si>
    <t xml:space="preserve"> Basketball and music</t>
  </si>
  <si>
    <t>Lawyer</t>
  </si>
  <si>
    <t>How does education impact sports</t>
  </si>
  <si>
    <t>I did not like how we had to close our eyes because some who think the prentation is dumb beging to judge people who closed their eyes.</t>
  </si>
  <si>
    <t>Frehsman</t>
  </si>
  <si>
    <t>Musican</t>
  </si>
  <si>
    <t>Gay</t>
  </si>
  <si>
    <t>Protective</t>
  </si>
  <si>
    <t>Watch Horror movies</t>
  </si>
  <si>
    <t>FBI Profiler</t>
  </si>
  <si>
    <t>Don’t be afriad to be yourself and don’t let others influence the way you act</t>
  </si>
  <si>
    <t>LGBTQ + Community</t>
  </si>
  <si>
    <t>Thinker</t>
  </si>
  <si>
    <t>Logical</t>
  </si>
  <si>
    <t>Compute Stuff</t>
  </si>
  <si>
    <t>Computer Scientist</t>
  </si>
  <si>
    <t>Wacth Movies</t>
  </si>
  <si>
    <t>Dentist</t>
  </si>
  <si>
    <t xml:space="preserve">Least favorite part: the amount of time seated without moving. </t>
  </si>
  <si>
    <t>Fashion Designer</t>
  </si>
  <si>
    <t>More career advice</t>
  </si>
  <si>
    <t>I really liked it all!</t>
  </si>
  <si>
    <t>Laid Back</t>
  </si>
  <si>
    <t>Script Writer</t>
  </si>
  <si>
    <t>Mention magazine more.</t>
  </si>
  <si>
    <t>Forgiving</t>
  </si>
  <si>
    <t>Listen to music</t>
  </si>
  <si>
    <t>Act/Sing</t>
  </si>
  <si>
    <t>Wrestle/Fortnite</t>
  </si>
  <si>
    <t>Lacrosse</t>
  </si>
  <si>
    <t>Own a GYM</t>
  </si>
  <si>
    <t>Play Videogames</t>
  </si>
  <si>
    <t xml:space="preserve">OBSERVANT </t>
  </si>
  <si>
    <t>FREIENDLY</t>
  </si>
  <si>
    <t>CARing</t>
  </si>
  <si>
    <t>Talk to Friends</t>
  </si>
  <si>
    <t>Docotor</t>
  </si>
  <si>
    <t>Mystery</t>
  </si>
  <si>
    <t>Slerep</t>
  </si>
  <si>
    <t>Illustrator</t>
  </si>
  <si>
    <t>UN Representative</t>
  </si>
  <si>
    <t xml:space="preserve">I thought that the KultureMAG presentition was really intresting. We don't have many presentations at our school to begin with, but when we have them, they're usually just extremly boring speakers reading off powerpoints. Though it was great to finally have a presentation that really appealed to my generation with a speaker that was able to engage the audience. </t>
  </si>
  <si>
    <t xml:space="preserve">Caring </t>
  </si>
  <si>
    <t>Read</t>
  </si>
  <si>
    <t>Waitress</t>
  </si>
  <si>
    <r>
      <t xml:space="preserve">  Kulture</t>
    </r>
    <r>
      <rPr>
        <sz val="28"/>
        <color rgb="FFFFC000"/>
        <rFont val="RNS  BARUTA BLACK"/>
      </rPr>
      <t>MAG</t>
    </r>
    <r>
      <rPr>
        <sz val="28"/>
        <color rgb="FF00B0F0"/>
        <rFont val="RNS  BARUTA BLACK"/>
      </rPr>
      <t xml:space="preserve"> </t>
    </r>
  </si>
  <si>
    <t>Key Takeaways</t>
  </si>
  <si>
    <t>Dream Career</t>
  </si>
  <si>
    <t>Stylish</t>
  </si>
  <si>
    <t>School Copy</t>
  </si>
  <si>
    <t>Speaker  Rating</t>
  </si>
  <si>
    <t>Average:</t>
  </si>
  <si>
    <t xml:space="preserve"> </t>
  </si>
  <si>
    <t>Need</t>
  </si>
  <si>
    <t>Asian</t>
  </si>
  <si>
    <t>MDLE East</t>
  </si>
  <si>
    <t>Passion</t>
  </si>
  <si>
    <t>Row Labels</t>
  </si>
  <si>
    <t>(blank)</t>
  </si>
  <si>
    <t>Grand Total</t>
  </si>
  <si>
    <t>Count of Word One</t>
  </si>
  <si>
    <t>Count of Word Three</t>
  </si>
  <si>
    <t>Shy: Laid back</t>
  </si>
  <si>
    <t>Adventerous: Curious: Mystery 6</t>
  </si>
  <si>
    <t>Ambitious:ConfidentDedicated: Determined: Hardworking: Perserverant: Driven 41</t>
  </si>
  <si>
    <t>Amusing:Crazy: Funny: Goofy 32</t>
  </si>
  <si>
    <t>Athletic: 10</t>
  </si>
  <si>
    <t>Caring:Compasstionate:Emotional:Friendly:Good Listener:Loving: Loyal:Nice: Kind: 50</t>
  </si>
  <si>
    <t>Cool: Chill 5</t>
  </si>
  <si>
    <t>Creative: Imaginative:  Innovator:Musical:Talented 33</t>
  </si>
  <si>
    <t>Intelligent: Smart:open-minded 38</t>
  </si>
  <si>
    <t xml:space="preserve">    KultureMAG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</si>
</sst>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font>
      <sz val="11"/>
      <color theme="2"/>
      <name val="Calibri"/>
      <family val="2"/>
      <scheme val="minor"/>
    </font>
    <font>
      <sz val="14"/>
      <color theme="9"/>
      <name val="Calibri"/>
      <family val="2"/>
      <scheme val="minor"/>
    </font>
    <font>
      <sz val="11"/>
      <color theme="2" tint="-9.9948118533890809E-2"/>
      <name val="Calibri"/>
      <family val="2"/>
      <scheme val="minor"/>
    </font>
    <font>
      <sz val="14"/>
      <color theme="6"/>
      <name val="Calibri"/>
      <family val="2"/>
      <scheme val="major"/>
    </font>
    <font>
      <b/>
      <sz val="13"/>
      <color theme="3"/>
      <name val="Calibri"/>
      <family val="2"/>
      <scheme val="major"/>
    </font>
    <font>
      <b/>
      <sz val="11"/>
      <color theme="3"/>
      <name val="Calibri"/>
      <family val="2"/>
      <scheme val="major"/>
    </font>
    <font>
      <sz val="20"/>
      <color theme="1" tint="0.499984740745262"/>
      <name val="Calibri"/>
      <family val="2"/>
      <scheme val="major"/>
    </font>
    <font>
      <b/>
      <sz val="12"/>
      <color theme="0"/>
      <name val="RNS  BARUTA BLACK"/>
    </font>
    <font>
      <sz val="11"/>
      <color theme="0"/>
      <name val="RNS  BARUTA BLACK"/>
    </font>
    <font>
      <sz val="11"/>
      <color theme="2"/>
      <name val="RNS  BARUTA BLACK"/>
    </font>
    <font>
      <b/>
      <sz val="12"/>
      <color rgb="FFFFC000"/>
      <name val="RNS  BARUTA BLACK"/>
    </font>
    <font>
      <b/>
      <sz val="12"/>
      <color rgb="FF00B0F0"/>
      <name val="RNS  BARUTA BLACK"/>
    </font>
    <font>
      <b/>
      <sz val="12"/>
      <color rgb="FFDF6565"/>
      <name val="RNS  BARUTA BLACK"/>
    </font>
    <font>
      <b/>
      <sz val="12"/>
      <color rgb="FFDCDCDC"/>
      <name val="Calibri (Body)_x0000_"/>
    </font>
    <font>
      <b/>
      <sz val="12"/>
      <color rgb="FFDCDCDC"/>
      <name val="Calibri"/>
      <family val="2"/>
      <scheme val="minor"/>
    </font>
    <font>
      <sz val="11"/>
      <color theme="4" tint="0.39997558519241921"/>
      <name val="Calibri"/>
      <family val="2"/>
      <scheme val="minor"/>
    </font>
    <font>
      <sz val="11"/>
      <color theme="9" tint="0.39997558519241921"/>
      <name val="Calibri"/>
      <family val="2"/>
      <scheme val="minor"/>
    </font>
    <font>
      <sz val="11"/>
      <color rgb="FF92D050"/>
      <name val="Calibri"/>
      <family val="2"/>
      <scheme val="minor"/>
    </font>
    <font>
      <sz val="11"/>
      <color theme="6" tint="0.39997558519241921"/>
      <name val="Calibri"/>
      <family val="2"/>
      <scheme val="minor"/>
    </font>
    <font>
      <sz val="11"/>
      <color theme="5" tint="0.39997558519241921"/>
      <name val="Calibri"/>
      <family val="2"/>
      <scheme val="minor"/>
    </font>
    <font>
      <sz val="11"/>
      <color theme="9" tint="-0.249977111117893"/>
      <name val="RNS  BARUTA BLACK"/>
    </font>
    <font>
      <sz val="28"/>
      <color rgb="FF00B0F0"/>
      <name val="RNS  BARUTA BLACK"/>
    </font>
    <font>
      <sz val="28"/>
      <color rgb="FFFFC000"/>
      <name val="RNS  BARUTA BLACK"/>
    </font>
    <font>
      <sz val="14"/>
      <color theme="0"/>
      <name val="David"/>
    </font>
    <font>
      <sz val="11"/>
      <color theme="2" tint="-9.9948118533890809E-2"/>
      <name val="RNS  BARUTA BLACK"/>
    </font>
    <font>
      <sz val="28"/>
      <color theme="0"/>
      <name val="RNS  BARUTA BLACK"/>
    </font>
    <font>
      <sz val="18"/>
      <color theme="0"/>
      <name val="RNS  BARUTA BLACK"/>
    </font>
    <font>
      <sz val="11"/>
      <color rgb="FFFFC000"/>
      <name val="RNS  BARUTA BLACK"/>
    </font>
    <font>
      <sz val="11"/>
      <color rgb="FF00B0F0"/>
      <name val="RNS  BARUTA BLACK"/>
    </font>
  </fonts>
  <fills count="4">
    <fill>
      <patternFill patternType="none"/>
    </fill>
    <fill>
      <patternFill patternType="gray125"/>
    </fill>
    <fill>
      <patternFill patternType="solid">
        <fgColor theme="1" tint="0.14996795556505021"/>
        <bgColor indexed="64"/>
      </patternFill>
    </fill>
    <fill>
      <patternFill patternType="solid">
        <fgColor theme="1" tint="4.9989318521683403E-2"/>
        <bgColor indexed="64"/>
      </patternFill>
    </fill>
  </fills>
  <borders count="3">
    <border>
      <left/>
      <right/>
      <top/>
      <bottom/>
      <diagonal/>
    </border>
    <border>
      <left/>
      <right/>
      <top/>
      <bottom style="thick">
        <color theme="4" tint="0.499984740745262"/>
      </bottom>
      <diagonal/>
    </border>
    <border>
      <left/>
      <right/>
      <top/>
      <bottom style="medium">
        <color theme="4" tint="0.39997558519241921"/>
      </bottom>
      <diagonal/>
    </border>
  </borders>
  <cellStyleXfs count="6">
    <xf numFmtId="0" fontId="0" fillId="2" borderId="0">
      <alignment vertical="center"/>
    </xf>
    <xf numFmtId="0" fontId="3" fillId="3" borderId="0" applyNumberFormat="0" applyBorder="0" applyProtection="0">
      <alignment horizontal="left" vertical="center" indent="1"/>
    </xf>
    <xf numFmtId="0" fontId="6" fillId="0" borderId="0" applyNumberFormat="0" applyFill="0" applyBorder="0" applyProtection="0">
      <alignment horizontal="left"/>
    </xf>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cellStyleXfs>
  <cellXfs count="43">
    <xf numFmtId="0" fontId="0" fillId="2" borderId="0" xfId="0">
      <alignment vertical="center"/>
    </xf>
    <xf numFmtId="0" fontId="0" fillId="2" borderId="0" xfId="0" applyFont="1" applyAlignment="1">
      <alignment vertical="center" wrapText="1"/>
    </xf>
    <xf numFmtId="0" fontId="1" fillId="3" borderId="0" xfId="1" applyFont="1">
      <alignment horizontal="left" vertical="center" indent="1"/>
    </xf>
    <xf numFmtId="0" fontId="0" fillId="2" borderId="0" xfId="0" applyFont="1">
      <alignment vertical="center"/>
    </xf>
    <xf numFmtId="0" fontId="2" fillId="2" borderId="0" xfId="0" applyFont="1">
      <alignment vertical="center"/>
    </xf>
    <xf numFmtId="0" fontId="2" fillId="2" borderId="0" xfId="0" applyFont="1" applyAlignment="1">
      <alignment vertical="center"/>
    </xf>
    <xf numFmtId="0" fontId="2" fillId="2" borderId="0" xfId="0" applyFont="1" applyAlignment="1">
      <alignment vertical="center" wrapText="1"/>
    </xf>
    <xf numFmtId="0" fontId="3" fillId="3" borderId="0" xfId="1">
      <alignment horizontal="left" vertical="center" indent="1"/>
    </xf>
    <xf numFmtId="0" fontId="0" fillId="2" borderId="0" xfId="0" applyFont="1" applyAlignment="1">
      <alignment horizontal="center"/>
    </xf>
    <xf numFmtId="0" fontId="7" fillId="2" borderId="0" xfId="0" applyFont="1" applyAlignment="1">
      <alignment horizontal="center" vertical="center"/>
    </xf>
    <xf numFmtId="0" fontId="8" fillId="2" borderId="0" xfId="0" applyFont="1" applyAlignment="1">
      <alignment horizontal="center" vertical="center"/>
    </xf>
    <xf numFmtId="0" fontId="10" fillId="2" borderId="0" xfId="0" applyFont="1" applyAlignment="1">
      <alignment horizontal="center" vertical="center"/>
    </xf>
    <xf numFmtId="0" fontId="11" fillId="2" borderId="0" xfId="0" applyFont="1" applyAlignment="1">
      <alignment horizontal="center" vertical="center"/>
    </xf>
    <xf numFmtId="0" fontId="12" fillId="2" borderId="0" xfId="0" applyFont="1" applyAlignment="1">
      <alignment horizontal="center" vertical="center"/>
    </xf>
    <xf numFmtId="0" fontId="0" fillId="2" borderId="0" xfId="0" applyFont="1" applyAlignment="1">
      <alignment horizontal="center" vertical="center"/>
    </xf>
    <xf numFmtId="0" fontId="0" fillId="2" borderId="0" xfId="0" applyAlignment="1">
      <alignment horizontal="center" vertical="center"/>
    </xf>
    <xf numFmtId="0" fontId="13" fillId="2" borderId="0" xfId="0" applyFont="1" applyAlignment="1">
      <alignment horizontal="center" vertical="center"/>
    </xf>
    <xf numFmtId="0" fontId="14" fillId="2" borderId="0" xfId="0" applyFont="1" applyAlignment="1">
      <alignment horizontal="center" vertical="center"/>
    </xf>
    <xf numFmtId="0" fontId="0" fillId="2" borderId="0" xfId="0" applyFont="1" applyAlignment="1">
      <alignment horizontal="center" wrapText="1"/>
    </xf>
    <xf numFmtId="0" fontId="1" fillId="3" borderId="0" xfId="1" applyFont="1" applyAlignment="1">
      <alignment horizontal="center" vertical="center"/>
    </xf>
    <xf numFmtId="0" fontId="3" fillId="3" borderId="0" xfId="1" applyAlignment="1">
      <alignment horizontal="center" vertical="center"/>
    </xf>
    <xf numFmtId="0" fontId="6" fillId="2" borderId="0" xfId="2" applyFill="1" applyAlignment="1">
      <alignment horizontal="center" vertical="center"/>
    </xf>
    <xf numFmtId="0" fontId="0" fillId="2" borderId="0" xfId="0" applyFont="1" applyAlignment="1">
      <alignment horizontal="center" vertical="center" wrapText="1"/>
    </xf>
    <xf numFmtId="0" fontId="15" fillId="2" borderId="0" xfId="0" applyFont="1" applyAlignment="1">
      <alignment horizontal="center" vertical="center"/>
    </xf>
    <xf numFmtId="0" fontId="16" fillId="2" borderId="0" xfId="0" applyFont="1" applyAlignment="1">
      <alignment horizontal="center" vertical="center"/>
    </xf>
    <xf numFmtId="0" fontId="17" fillId="2" borderId="0" xfId="0" applyFont="1" applyAlignment="1">
      <alignment horizontal="center" vertical="center"/>
    </xf>
    <xf numFmtId="0" fontId="18" fillId="2" borderId="0" xfId="0" applyFont="1" applyAlignment="1">
      <alignment horizontal="center" vertical="center"/>
    </xf>
    <xf numFmtId="0" fontId="19" fillId="2" borderId="0" xfId="0" applyFont="1" applyAlignment="1">
      <alignment horizontal="center" vertical="center"/>
    </xf>
    <xf numFmtId="0" fontId="19" fillId="2" borderId="0" xfId="0" applyFont="1">
      <alignment vertical="center"/>
    </xf>
    <xf numFmtId="0" fontId="20" fillId="2" borderId="0" xfId="0" applyFont="1" applyAlignment="1">
      <alignment horizontal="center" vertical="center"/>
    </xf>
    <xf numFmtId="0" fontId="21" fillId="2" borderId="0" xfId="0" applyFont="1" applyAlignment="1">
      <alignment horizontal="center" vertical="center"/>
    </xf>
    <xf numFmtId="0" fontId="23" fillId="3" borderId="0" xfId="1" applyFont="1" applyAlignment="1">
      <alignment horizontal="center" vertical="center"/>
    </xf>
    <xf numFmtId="0" fontId="24" fillId="2" borderId="0" xfId="0" applyFont="1" applyAlignment="1">
      <alignment horizontal="center" vertical="center"/>
    </xf>
    <xf numFmtId="0" fontId="26" fillId="2" borderId="0" xfId="0" applyFont="1" applyAlignment="1">
      <alignment horizontal="center" vertical="center"/>
    </xf>
    <xf numFmtId="0" fontId="27" fillId="2" borderId="0" xfId="0" applyFont="1" applyAlignment="1">
      <alignment horizontal="center"/>
    </xf>
    <xf numFmtId="0" fontId="27" fillId="2" borderId="0" xfId="0" applyFont="1" applyAlignment="1">
      <alignment horizontal="center" wrapText="1"/>
    </xf>
    <xf numFmtId="0" fontId="9" fillId="2" borderId="0" xfId="0" applyFont="1" applyAlignment="1">
      <alignment horizontal="center"/>
    </xf>
    <xf numFmtId="0" fontId="28" fillId="2" borderId="0" xfId="0" applyFont="1" applyAlignment="1">
      <alignment horizontal="center"/>
    </xf>
    <xf numFmtId="0" fontId="28" fillId="2" borderId="0" xfId="0" applyFont="1" applyAlignment="1">
      <alignment horizontal="center" wrapText="1"/>
    </xf>
    <xf numFmtId="0" fontId="0" fillId="2" borderId="0" xfId="0" pivotButton="1">
      <alignment vertical="center"/>
    </xf>
    <xf numFmtId="0" fontId="0" fillId="2" borderId="0" xfId="0" applyAlignment="1">
      <alignment horizontal="left" vertical="center"/>
    </xf>
    <xf numFmtId="0" fontId="0" fillId="2" borderId="0" xfId="0" applyNumberFormat="1">
      <alignment vertical="center"/>
    </xf>
    <xf numFmtId="0" fontId="25" fillId="2" borderId="0" xfId="0" applyFont="1" applyAlignment="1">
      <alignment horizontal="center" vertical="center"/>
    </xf>
  </cellXfs>
  <cellStyles count="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2">
    <dxf>
      <font>
        <color theme="2"/>
      </font>
      <fill>
        <patternFill>
          <bgColor theme="1" tint="4.9989318521683403E-2"/>
        </patternFill>
      </fill>
      <border>
        <top style="thick">
          <color theme="1" tint="4.9989318521683403E-2"/>
        </top>
        <bottom style="thick">
          <color theme="1" tint="4.9989318521683403E-2"/>
        </bottom>
      </border>
    </dxf>
    <dxf>
      <font>
        <b val="0"/>
        <i val="0"/>
        <color theme="2"/>
      </font>
      <fill>
        <patternFill patternType="solid">
          <bgColor theme="1" tint="0.14996795556505021"/>
        </patternFill>
      </fill>
      <border>
        <left/>
        <right/>
        <top style="thick">
          <color theme="1" tint="4.9989318521683403E-2"/>
        </top>
        <bottom style="thick">
          <color theme="1" tint="4.9989318521683403E-2"/>
        </bottom>
        <vertical/>
        <horizontal style="thick">
          <color theme="1" tint="4.9989318521683403E-2"/>
        </horizontal>
      </border>
    </dxf>
  </dxfs>
  <tableStyles count="1" defaultTableStyle="Video Game Tracker" defaultPivotStyle="PivotStyleLight16">
    <tableStyle name="Video Game Tracker" pivot="0" count="2" xr9:uid="{00000000-0011-0000-FFFF-FFFF00000000}">
      <tableStyleElement type="wholeTable" dxfId="1"/>
      <tableStyleElement type="headerRow" dxfId="0"/>
    </tableStyle>
  </tableStyles>
  <colors>
    <mruColors>
      <color rgb="FF9B42DF"/>
      <color rgb="FF4FA148"/>
      <color rgb="FFDCDCDC"/>
      <color rgb="FFD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8EC-F344-A6FF-072C3D5CDDA2}"/>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8EC-F344-A6FF-072C3D5CDDA2}"/>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8EC-F344-A6FF-072C3D5CDDA2}"/>
              </c:ext>
            </c:extLst>
          </c:dPt>
          <c:dPt>
            <c:idx val="3"/>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8EC-F344-A6FF-072C3D5CDDA2}"/>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f>All!$B$204:$B$207</c:f>
              <c:strCache>
                <c:ptCount val="4"/>
                <c:pt idx="0">
                  <c:v>Freshman</c:v>
                </c:pt>
                <c:pt idx="1">
                  <c:v>Sophmore</c:v>
                </c:pt>
                <c:pt idx="2">
                  <c:v>Junior</c:v>
                </c:pt>
                <c:pt idx="3">
                  <c:v>Senior</c:v>
                </c:pt>
              </c:strCache>
            </c:strRef>
          </c:cat>
          <c:val>
            <c:numRef>
              <c:f>All!$C$204:$C$207</c:f>
              <c:numCache>
                <c:formatCode>General</c:formatCode>
                <c:ptCount val="4"/>
                <c:pt idx="0">
                  <c:v>41</c:v>
                </c:pt>
                <c:pt idx="1">
                  <c:v>27</c:v>
                </c:pt>
                <c:pt idx="2">
                  <c:v>72</c:v>
                </c:pt>
                <c:pt idx="3">
                  <c:v>59</c:v>
                </c:pt>
              </c:numCache>
            </c:numRef>
          </c:val>
          <c:extLst>
            <c:ext xmlns:c16="http://schemas.microsoft.com/office/drawing/2014/chart" uri="{C3380CC4-5D6E-409C-BE32-E72D297353CC}">
              <c16:uniqueId val="{00000000-D1C7-3D49-8476-6AA21E40AB71}"/>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ETHNICITY</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004-2E4C-B464-F788BE271037}"/>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004-2E4C-B464-F788BE271037}"/>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004-2E4C-B464-F788BE271037}"/>
              </c:ext>
            </c:extLst>
          </c:dPt>
          <c:dPt>
            <c:idx val="3"/>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004-2E4C-B464-F788BE271037}"/>
              </c:ext>
            </c:extLst>
          </c:dPt>
          <c:dPt>
            <c:idx val="4"/>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004-2E4C-B464-F788BE271037}"/>
              </c:ext>
            </c:extLst>
          </c:dPt>
          <c:dPt>
            <c:idx val="5"/>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C004-2E4C-B464-F788BE27103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FHS!$G$70:$G$75</c:f>
              <c:strCache>
                <c:ptCount val="6"/>
                <c:pt idx="0">
                  <c:v>WHT</c:v>
                </c:pt>
                <c:pt idx="1">
                  <c:v>AA</c:v>
                </c:pt>
                <c:pt idx="2">
                  <c:v>MXD</c:v>
                </c:pt>
                <c:pt idx="3">
                  <c:v>HSP</c:v>
                </c:pt>
                <c:pt idx="4">
                  <c:v>Asian</c:v>
                </c:pt>
                <c:pt idx="5">
                  <c:v>MDLE East</c:v>
                </c:pt>
              </c:strCache>
            </c:strRef>
          </c:cat>
          <c:val>
            <c:numRef>
              <c:f>FHS!$H$70:$H$75</c:f>
              <c:numCache>
                <c:formatCode>General</c:formatCode>
                <c:ptCount val="6"/>
                <c:pt idx="0">
                  <c:v>56</c:v>
                </c:pt>
                <c:pt idx="1">
                  <c:v>1</c:v>
                </c:pt>
                <c:pt idx="2">
                  <c:v>4</c:v>
                </c:pt>
                <c:pt idx="3">
                  <c:v>0</c:v>
                </c:pt>
                <c:pt idx="4">
                  <c:v>0</c:v>
                </c:pt>
                <c:pt idx="5">
                  <c:v>2</c:v>
                </c:pt>
              </c:numCache>
            </c:numRef>
          </c:val>
          <c:extLst>
            <c:ext xmlns:c16="http://schemas.microsoft.com/office/drawing/2014/chart" uri="{C3380CC4-5D6E-409C-BE32-E72D297353CC}">
              <c16:uniqueId val="{00000000-8F9A-D840-B6C4-65109953AB30}"/>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SUBSCRIPTION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AAD-DE4F-8815-FB416B8B6054}"/>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AAD-DE4F-8815-FB416B8B6054}"/>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AAD-DE4F-8815-FB416B8B605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FHS!$I$70:$I$72</c:f>
              <c:strCache>
                <c:ptCount val="3"/>
                <c:pt idx="0">
                  <c:v>Yes</c:v>
                </c:pt>
                <c:pt idx="1">
                  <c:v>No</c:v>
                </c:pt>
                <c:pt idx="2">
                  <c:v>Unsure</c:v>
                </c:pt>
              </c:strCache>
            </c:strRef>
          </c:cat>
          <c:val>
            <c:numRef>
              <c:f>FHS!$J$70:$J$72</c:f>
              <c:numCache>
                <c:formatCode>General</c:formatCode>
                <c:ptCount val="3"/>
                <c:pt idx="0">
                  <c:v>56</c:v>
                </c:pt>
                <c:pt idx="1">
                  <c:v>0</c:v>
                </c:pt>
                <c:pt idx="2">
                  <c:v>9</c:v>
                </c:pt>
              </c:numCache>
            </c:numRef>
          </c:val>
          <c:extLst>
            <c:ext xmlns:c16="http://schemas.microsoft.com/office/drawing/2014/chart" uri="{C3380CC4-5D6E-409C-BE32-E72D297353CC}">
              <c16:uniqueId val="{00000000-36F1-8C4A-9986-655BA9D42DE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KULTUREMAG</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FHS!$H$3:$L$3</c:f>
              <c:strCache>
                <c:ptCount val="5"/>
                <c:pt idx="0">
                  <c:v>Dopness</c:v>
                </c:pt>
                <c:pt idx="1">
                  <c:v>Relatabilty</c:v>
                </c:pt>
                <c:pt idx="2">
                  <c:v>Shareability</c:v>
                </c:pt>
                <c:pt idx="3">
                  <c:v>Inspirational</c:v>
                </c:pt>
                <c:pt idx="4">
                  <c:v>Speaker  Rating</c:v>
                </c:pt>
              </c:strCache>
            </c:strRef>
          </c:cat>
          <c:val>
            <c:numRef>
              <c:f>FHS!$H$69:$L$69</c:f>
              <c:numCache>
                <c:formatCode>General</c:formatCode>
                <c:ptCount val="5"/>
                <c:pt idx="0">
                  <c:v>3.8461538461538463</c:v>
                </c:pt>
                <c:pt idx="1">
                  <c:v>3.7846153846153845</c:v>
                </c:pt>
                <c:pt idx="2">
                  <c:v>3.5692307692307694</c:v>
                </c:pt>
                <c:pt idx="3">
                  <c:v>3.6923076923076925</c:v>
                </c:pt>
                <c:pt idx="4">
                  <c:v>3.8769230769230769</c:v>
                </c:pt>
              </c:numCache>
            </c:numRef>
          </c:val>
          <c:smooth val="0"/>
          <c:extLst>
            <c:ext xmlns:c16="http://schemas.microsoft.com/office/drawing/2014/chart" uri="{C3380CC4-5D6E-409C-BE32-E72D297353CC}">
              <c16:uniqueId val="{00000000-3CBB-9445-8A65-D8B33B73B2E8}"/>
            </c:ext>
          </c:extLst>
        </c:ser>
        <c:dLbls>
          <c:dLblPos val="ctr"/>
          <c:showLegendKey val="0"/>
          <c:showVal val="1"/>
          <c:showCatName val="0"/>
          <c:showSerName val="0"/>
          <c:showPercent val="0"/>
          <c:showBubbleSize val="0"/>
        </c:dLbls>
        <c:marker val="1"/>
        <c:smooth val="0"/>
        <c:axId val="2095026271"/>
        <c:axId val="2111840"/>
      </c:lineChart>
      <c:catAx>
        <c:axId val="209502627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111840"/>
        <c:crosses val="autoZero"/>
        <c:auto val="1"/>
        <c:lblAlgn val="ctr"/>
        <c:lblOffset val="100"/>
        <c:noMultiLvlLbl val="0"/>
      </c:catAx>
      <c:valAx>
        <c:axId val="211184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095026271"/>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All!$H$3:$L$3</c:f>
              <c:strCache>
                <c:ptCount val="5"/>
                <c:pt idx="0">
                  <c:v>Dopness</c:v>
                </c:pt>
                <c:pt idx="1">
                  <c:v>Relatabilty</c:v>
                </c:pt>
                <c:pt idx="2">
                  <c:v>Shareability</c:v>
                </c:pt>
                <c:pt idx="3">
                  <c:v>Inspirational</c:v>
                </c:pt>
                <c:pt idx="4">
                  <c:v>Speaker  Rating</c:v>
                </c:pt>
              </c:strCache>
            </c:strRef>
          </c:cat>
          <c:val>
            <c:numRef>
              <c:f>All!$H$203:$L$203</c:f>
              <c:numCache>
                <c:formatCode>General</c:formatCode>
                <c:ptCount val="5"/>
                <c:pt idx="0">
                  <c:v>3.7</c:v>
                </c:pt>
                <c:pt idx="1">
                  <c:v>3.4</c:v>
                </c:pt>
                <c:pt idx="2">
                  <c:v>3.5</c:v>
                </c:pt>
                <c:pt idx="3">
                  <c:v>3.4</c:v>
                </c:pt>
                <c:pt idx="4">
                  <c:v>3.5</c:v>
                </c:pt>
              </c:numCache>
            </c:numRef>
          </c:val>
          <c:smooth val="0"/>
          <c:extLst>
            <c:ext xmlns:c16="http://schemas.microsoft.com/office/drawing/2014/chart" uri="{C3380CC4-5D6E-409C-BE32-E72D297353CC}">
              <c16:uniqueId val="{00000000-CE42-4F42-966F-CB9A6C2C78D9}"/>
            </c:ext>
          </c:extLst>
        </c:ser>
        <c:dLbls>
          <c:dLblPos val="ctr"/>
          <c:showLegendKey val="0"/>
          <c:showVal val="1"/>
          <c:showCatName val="0"/>
          <c:showSerName val="0"/>
          <c:showPercent val="0"/>
          <c:showBubbleSize val="0"/>
        </c:dLbls>
        <c:upDownBars>
          <c:gapWidth val="150"/>
          <c:upBars>
            <c:spPr>
              <a:solidFill>
                <a:schemeClr val="lt1"/>
              </a:solidFill>
              <a:ln w="9525">
                <a:solidFill>
                  <a:schemeClr val="dk1">
                    <a:lumMod val="65000"/>
                    <a:lumOff val="35000"/>
                  </a:schemeClr>
                </a:solidFill>
              </a:ln>
              <a:effectLst/>
            </c:spPr>
          </c:upBars>
          <c:downBars>
            <c:spPr>
              <a:solidFill>
                <a:schemeClr val="dk1">
                  <a:lumMod val="50000"/>
                  <a:lumOff val="50000"/>
                </a:schemeClr>
              </a:solidFill>
              <a:ln w="9525">
                <a:solidFill>
                  <a:schemeClr val="dk1">
                    <a:lumMod val="65000"/>
                    <a:lumOff val="35000"/>
                  </a:schemeClr>
                </a:solidFill>
              </a:ln>
              <a:effectLst/>
            </c:spPr>
          </c:downBars>
        </c:upDownBars>
        <c:marker val="1"/>
        <c:smooth val="0"/>
        <c:axId val="461801872"/>
        <c:axId val="2094806095"/>
      </c:lineChart>
      <c:catAx>
        <c:axId val="461801872"/>
        <c:scaling>
          <c:orientation val="minMax"/>
        </c:scaling>
        <c:delete val="0"/>
        <c:axPos val="b"/>
        <c:title>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094806095"/>
        <c:crosses val="autoZero"/>
        <c:auto val="1"/>
        <c:lblAlgn val="ctr"/>
        <c:lblOffset val="100"/>
        <c:noMultiLvlLbl val="0"/>
      </c:catAx>
      <c:valAx>
        <c:axId val="2094806095"/>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61801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Demographic</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D88-B54C-9F40-A2B48EEDDE92}"/>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D88-B54C-9F40-A2B48EEDDE92}"/>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D88-B54C-9F40-A2B48EEDDE92}"/>
              </c:ext>
            </c:extLst>
          </c:dPt>
          <c:dPt>
            <c:idx val="3"/>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D88-B54C-9F40-A2B48EEDDE92}"/>
              </c:ext>
            </c:extLst>
          </c:dPt>
          <c:dPt>
            <c:idx val="4"/>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D88-B54C-9F40-A2B48EEDDE92}"/>
              </c:ext>
            </c:extLst>
          </c:dPt>
          <c:dPt>
            <c:idx val="5"/>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5D88-B54C-9F40-A2B48EEDDE9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All!$H$204:$H$209</c:f>
              <c:strCache>
                <c:ptCount val="6"/>
                <c:pt idx="0">
                  <c:v>WHT</c:v>
                </c:pt>
                <c:pt idx="1">
                  <c:v>AA</c:v>
                </c:pt>
                <c:pt idx="2">
                  <c:v>MXD</c:v>
                </c:pt>
                <c:pt idx="3">
                  <c:v>HSP</c:v>
                </c:pt>
                <c:pt idx="4">
                  <c:v>Asian</c:v>
                </c:pt>
                <c:pt idx="5">
                  <c:v>MDLE East</c:v>
                </c:pt>
              </c:strCache>
            </c:strRef>
          </c:cat>
          <c:val>
            <c:numRef>
              <c:f>All!$I$204:$I$209</c:f>
              <c:numCache>
                <c:formatCode>General</c:formatCode>
                <c:ptCount val="6"/>
                <c:pt idx="0">
                  <c:v>77</c:v>
                </c:pt>
                <c:pt idx="1">
                  <c:v>62</c:v>
                </c:pt>
                <c:pt idx="2">
                  <c:v>21</c:v>
                </c:pt>
                <c:pt idx="3">
                  <c:v>28</c:v>
                </c:pt>
                <c:pt idx="4">
                  <c:v>6</c:v>
                </c:pt>
                <c:pt idx="5">
                  <c:v>2</c:v>
                </c:pt>
              </c:numCache>
            </c:numRef>
          </c:val>
          <c:extLst>
            <c:ext xmlns:c16="http://schemas.microsoft.com/office/drawing/2014/chart" uri="{C3380CC4-5D6E-409C-BE32-E72D297353CC}">
              <c16:uniqueId val="{00000000-52F0-BC47-8102-CE20078AE60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Should</a:t>
            </a:r>
            <a:r>
              <a:rPr lang="en-US" baseline="0"/>
              <a:t> High Schools Have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975-1D43-AF63-7D1B2658ADB8}"/>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975-1D43-AF63-7D1B2658ADB8}"/>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975-1D43-AF63-7D1B2658ADB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All!$J$204:$J$206</c:f>
              <c:strCache>
                <c:ptCount val="3"/>
                <c:pt idx="0">
                  <c:v>Yes</c:v>
                </c:pt>
                <c:pt idx="1">
                  <c:v>No</c:v>
                </c:pt>
                <c:pt idx="2">
                  <c:v>Unsure</c:v>
                </c:pt>
              </c:strCache>
            </c:strRef>
          </c:cat>
          <c:val>
            <c:numRef>
              <c:f>All!$K$204:$K$206</c:f>
              <c:numCache>
                <c:formatCode>General</c:formatCode>
                <c:ptCount val="3"/>
                <c:pt idx="0">
                  <c:v>167</c:v>
                </c:pt>
                <c:pt idx="1">
                  <c:v>8</c:v>
                </c:pt>
                <c:pt idx="2">
                  <c:v>24</c:v>
                </c:pt>
              </c:numCache>
            </c:numRef>
          </c:val>
          <c:extLst>
            <c:ext xmlns:c16="http://schemas.microsoft.com/office/drawing/2014/chart" uri="{C3380CC4-5D6E-409C-BE32-E72D297353CC}">
              <c16:uniqueId val="{00000000-DF06-9F40-BD3F-087193D78AE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Generational Need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3D0-9B4E-A873-2819DFC10C6E}"/>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3D0-9B4E-A873-2819DFC10C6E}"/>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3D0-9B4E-A873-2819DFC10C6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All!$F$204:$F$206</c:f>
              <c:strCache>
                <c:ptCount val="3"/>
                <c:pt idx="0">
                  <c:v>Need</c:v>
                </c:pt>
                <c:pt idx="1">
                  <c:v>None</c:v>
                </c:pt>
                <c:pt idx="2">
                  <c:v>Unsure</c:v>
                </c:pt>
              </c:strCache>
            </c:strRef>
          </c:cat>
          <c:val>
            <c:numRef>
              <c:f>All!$G$204:$G$206</c:f>
              <c:numCache>
                <c:formatCode>General</c:formatCode>
                <c:ptCount val="3"/>
                <c:pt idx="0">
                  <c:v>162</c:v>
                </c:pt>
                <c:pt idx="1">
                  <c:v>10</c:v>
                </c:pt>
                <c:pt idx="2">
                  <c:v>27</c:v>
                </c:pt>
              </c:numCache>
            </c:numRef>
          </c:val>
          <c:extLst>
            <c:ext xmlns:c16="http://schemas.microsoft.com/office/drawing/2014/chart" uri="{C3380CC4-5D6E-409C-BE32-E72D297353CC}">
              <c16:uniqueId val="{00000000-56B7-7141-AC3B-C05EB6097B2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Post High School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6BD-4047-85DA-9B81C788CA65}"/>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6BD-4047-85DA-9B81C788CA65}"/>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6BD-4047-85DA-9B81C788CA65}"/>
              </c:ext>
            </c:extLst>
          </c:dPt>
          <c:dPt>
            <c:idx val="3"/>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6BD-4047-85DA-9B81C788CA65}"/>
              </c:ext>
            </c:extLst>
          </c:dPt>
          <c:dPt>
            <c:idx val="4"/>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E6BD-4047-85DA-9B81C788CA6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All!$D$204:$D$208</c:f>
              <c:strCache>
                <c:ptCount val="5"/>
                <c:pt idx="0">
                  <c:v>College</c:v>
                </c:pt>
                <c:pt idx="1">
                  <c:v>Unsure</c:v>
                </c:pt>
                <c:pt idx="2">
                  <c:v>No</c:v>
                </c:pt>
                <c:pt idx="3">
                  <c:v>Trade</c:v>
                </c:pt>
                <c:pt idx="4">
                  <c:v>Military</c:v>
                </c:pt>
              </c:strCache>
            </c:strRef>
          </c:cat>
          <c:val>
            <c:numRef>
              <c:f>All!$E$204:$E$208</c:f>
              <c:numCache>
                <c:formatCode>General</c:formatCode>
                <c:ptCount val="5"/>
                <c:pt idx="0">
                  <c:v>180</c:v>
                </c:pt>
                <c:pt idx="1">
                  <c:v>10</c:v>
                </c:pt>
                <c:pt idx="2">
                  <c:v>3</c:v>
                </c:pt>
                <c:pt idx="3">
                  <c:v>4</c:v>
                </c:pt>
                <c:pt idx="4">
                  <c:v>2</c:v>
                </c:pt>
              </c:numCache>
            </c:numRef>
          </c:val>
          <c:extLst>
            <c:ext xmlns:c16="http://schemas.microsoft.com/office/drawing/2014/chart" uri="{C3380CC4-5D6E-409C-BE32-E72D297353CC}">
              <c16:uniqueId val="{00000000-CE69-C34C-927B-83AB4139A8E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GRADE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CCC-E44F-A6D5-9436CB0DEEF2}"/>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CCC-E44F-A6D5-9436CB0DEEF2}"/>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CCC-E44F-A6D5-9436CB0DEEF2}"/>
              </c:ext>
            </c:extLst>
          </c:dPt>
          <c:dPt>
            <c:idx val="3"/>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CCC-E44F-A6D5-9436CB0DEEF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FHS!$A$70:$A$73</c:f>
              <c:strCache>
                <c:ptCount val="4"/>
                <c:pt idx="0">
                  <c:v>Freshman</c:v>
                </c:pt>
                <c:pt idx="1">
                  <c:v>Sophmore</c:v>
                </c:pt>
                <c:pt idx="2">
                  <c:v>Junior</c:v>
                </c:pt>
                <c:pt idx="3">
                  <c:v>Senior</c:v>
                </c:pt>
              </c:strCache>
            </c:strRef>
          </c:cat>
          <c:val>
            <c:numRef>
              <c:f>FHS!$B$70:$B$73</c:f>
              <c:numCache>
                <c:formatCode>General</c:formatCode>
                <c:ptCount val="4"/>
                <c:pt idx="0">
                  <c:v>14</c:v>
                </c:pt>
                <c:pt idx="1">
                  <c:v>16</c:v>
                </c:pt>
                <c:pt idx="2">
                  <c:v>15</c:v>
                </c:pt>
                <c:pt idx="3">
                  <c:v>19</c:v>
                </c:pt>
              </c:numCache>
            </c:numRef>
          </c:val>
          <c:extLst>
            <c:ext xmlns:c16="http://schemas.microsoft.com/office/drawing/2014/chart" uri="{C3380CC4-5D6E-409C-BE32-E72D297353CC}">
              <c16:uniqueId val="{00000000-E08D-0447-BB18-99FB0B57B35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POST HS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7A5-844D-933B-DC25BB9C7306}"/>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7A5-844D-933B-DC25BB9C7306}"/>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7A5-844D-933B-DC25BB9C7306}"/>
              </c:ext>
            </c:extLst>
          </c:dPt>
          <c:dPt>
            <c:idx val="3"/>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7A5-844D-933B-DC25BB9C7306}"/>
              </c:ext>
            </c:extLst>
          </c:dPt>
          <c:dPt>
            <c:idx val="4"/>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B7A5-844D-933B-DC25BB9C730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FHS!$C$70:$C$74</c:f>
              <c:strCache>
                <c:ptCount val="5"/>
                <c:pt idx="0">
                  <c:v>College</c:v>
                </c:pt>
                <c:pt idx="1">
                  <c:v>Unsure</c:v>
                </c:pt>
                <c:pt idx="2">
                  <c:v>No</c:v>
                </c:pt>
                <c:pt idx="3">
                  <c:v>Trade</c:v>
                </c:pt>
                <c:pt idx="4">
                  <c:v>Military</c:v>
                </c:pt>
              </c:strCache>
            </c:strRef>
          </c:cat>
          <c:val>
            <c:numRef>
              <c:f>FHS!$D$70:$D$74</c:f>
              <c:numCache>
                <c:formatCode>General</c:formatCode>
                <c:ptCount val="5"/>
                <c:pt idx="0">
                  <c:v>60</c:v>
                </c:pt>
                <c:pt idx="1">
                  <c:v>4</c:v>
                </c:pt>
                <c:pt idx="2">
                  <c:v>0</c:v>
                </c:pt>
                <c:pt idx="3">
                  <c:v>1</c:v>
                </c:pt>
                <c:pt idx="4">
                  <c:v>0</c:v>
                </c:pt>
              </c:numCache>
            </c:numRef>
          </c:val>
          <c:extLst>
            <c:ext xmlns:c16="http://schemas.microsoft.com/office/drawing/2014/chart" uri="{C3380CC4-5D6E-409C-BE32-E72D297353CC}">
              <c16:uniqueId val="{00000000-D565-C44D-BCBB-2244BF41894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GENERATION</a:t>
            </a:r>
          </a:p>
          <a:p>
            <a:pPr>
              <a:defRPr/>
            </a:pP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867-EB4E-8CBB-7EF747FAF5E5}"/>
              </c:ext>
            </c:extLst>
          </c:dPt>
          <c:dPt>
            <c:idx val="1"/>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867-EB4E-8CBB-7EF747FAF5E5}"/>
              </c:ext>
            </c:extLst>
          </c:dPt>
          <c:dPt>
            <c:idx val="2"/>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867-EB4E-8CBB-7EF747FAF5E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FHS!$E$70:$E$72</c:f>
              <c:strCache>
                <c:ptCount val="3"/>
                <c:pt idx="0">
                  <c:v>Need</c:v>
                </c:pt>
                <c:pt idx="1">
                  <c:v>None</c:v>
                </c:pt>
                <c:pt idx="2">
                  <c:v>Unsure</c:v>
                </c:pt>
              </c:strCache>
            </c:strRef>
          </c:cat>
          <c:val>
            <c:numRef>
              <c:f>FHS!$F$70:$F$72</c:f>
              <c:numCache>
                <c:formatCode>General</c:formatCode>
                <c:ptCount val="3"/>
                <c:pt idx="0">
                  <c:v>53</c:v>
                </c:pt>
                <c:pt idx="1">
                  <c:v>2</c:v>
                </c:pt>
                <c:pt idx="2">
                  <c:v>10</c:v>
                </c:pt>
              </c:numCache>
            </c:numRef>
          </c:val>
          <c:extLst>
            <c:ext xmlns:c16="http://schemas.microsoft.com/office/drawing/2014/chart" uri="{C3380CC4-5D6E-409C-BE32-E72D297353CC}">
              <c16:uniqueId val="{00000000-D45C-5649-86C8-9ACAF26C55D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1154546</xdr:colOff>
      <xdr:row>211</xdr:row>
      <xdr:rowOff>266411</xdr:rowOff>
    </xdr:from>
    <xdr:to>
      <xdr:col>4</xdr:col>
      <xdr:colOff>317500</xdr:colOff>
      <xdr:row>217</xdr:row>
      <xdr:rowOff>389659</xdr:rowOff>
    </xdr:to>
    <xdr:graphicFrame macro="">
      <xdr:nvGraphicFramePr>
        <xdr:cNvPr id="4" name="Chart 3">
          <a:extLst>
            <a:ext uri="{FF2B5EF4-FFF2-40B4-BE49-F238E27FC236}">
              <a16:creationId xmlns:a16="http://schemas.microsoft.com/office/drawing/2014/main" id="{1F7D42EE-874E-B843-BFE1-6C166D455B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737466</xdr:colOff>
      <xdr:row>211</xdr:row>
      <xdr:rowOff>237548</xdr:rowOff>
    </xdr:from>
    <xdr:to>
      <xdr:col>8</xdr:col>
      <xdr:colOff>1037648</xdr:colOff>
      <xdr:row>217</xdr:row>
      <xdr:rowOff>296429</xdr:rowOff>
    </xdr:to>
    <xdr:graphicFrame macro="">
      <xdr:nvGraphicFramePr>
        <xdr:cNvPr id="6" name="Chart 5">
          <a:extLst>
            <a:ext uri="{FF2B5EF4-FFF2-40B4-BE49-F238E27FC236}">
              <a16:creationId xmlns:a16="http://schemas.microsoft.com/office/drawing/2014/main" id="{F5CCF6F1-1D48-FB46-9D1C-04EDFF785B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88035</xdr:colOff>
      <xdr:row>211</xdr:row>
      <xdr:rowOff>223116</xdr:rowOff>
    </xdr:from>
    <xdr:to>
      <xdr:col>12</xdr:col>
      <xdr:colOff>272762</xdr:colOff>
      <xdr:row>217</xdr:row>
      <xdr:rowOff>281997</xdr:rowOff>
    </xdr:to>
    <xdr:graphicFrame macro="">
      <xdr:nvGraphicFramePr>
        <xdr:cNvPr id="7" name="Chart 6">
          <a:extLst>
            <a:ext uri="{FF2B5EF4-FFF2-40B4-BE49-F238E27FC236}">
              <a16:creationId xmlns:a16="http://schemas.microsoft.com/office/drawing/2014/main" id="{22CEDAEE-A3E7-6448-992B-3B03544911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145762</xdr:colOff>
      <xdr:row>218</xdr:row>
      <xdr:rowOff>93229</xdr:rowOff>
    </xdr:from>
    <xdr:to>
      <xdr:col>12</xdr:col>
      <xdr:colOff>330489</xdr:colOff>
      <xdr:row>224</xdr:row>
      <xdr:rowOff>152111</xdr:rowOff>
    </xdr:to>
    <xdr:graphicFrame macro="">
      <xdr:nvGraphicFramePr>
        <xdr:cNvPr id="8" name="Chart 7">
          <a:extLst>
            <a:ext uri="{FF2B5EF4-FFF2-40B4-BE49-F238E27FC236}">
              <a16:creationId xmlns:a16="http://schemas.microsoft.com/office/drawing/2014/main" id="{5000A838-87EB-E14F-A830-34D3CA4DB5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30308</xdr:colOff>
      <xdr:row>218</xdr:row>
      <xdr:rowOff>107661</xdr:rowOff>
    </xdr:from>
    <xdr:to>
      <xdr:col>8</xdr:col>
      <xdr:colOff>1080944</xdr:colOff>
      <xdr:row>224</xdr:row>
      <xdr:rowOff>166543</xdr:rowOff>
    </xdr:to>
    <xdr:graphicFrame macro="">
      <xdr:nvGraphicFramePr>
        <xdr:cNvPr id="9" name="Chart 8">
          <a:extLst>
            <a:ext uri="{FF2B5EF4-FFF2-40B4-BE49-F238E27FC236}">
              <a16:creationId xmlns:a16="http://schemas.microsoft.com/office/drawing/2014/main" id="{D8966A9A-0464-BE48-A4C2-7C1F442791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1155989</xdr:colOff>
      <xdr:row>218</xdr:row>
      <xdr:rowOff>150958</xdr:rowOff>
    </xdr:from>
    <xdr:to>
      <xdr:col>4</xdr:col>
      <xdr:colOff>316057</xdr:colOff>
      <xdr:row>224</xdr:row>
      <xdr:rowOff>209840</xdr:rowOff>
    </xdr:to>
    <xdr:graphicFrame macro="">
      <xdr:nvGraphicFramePr>
        <xdr:cNvPr id="10" name="Chart 9">
          <a:extLst>
            <a:ext uri="{FF2B5EF4-FFF2-40B4-BE49-F238E27FC236}">
              <a16:creationId xmlns:a16="http://schemas.microsoft.com/office/drawing/2014/main" id="{FEC28A31-E1F8-0D4E-9B47-590710D2AA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179295</xdr:colOff>
      <xdr:row>76</xdr:row>
      <xdr:rowOff>40340</xdr:rowOff>
    </xdr:from>
    <xdr:to>
      <xdr:col>3</xdr:col>
      <xdr:colOff>171825</xdr:colOff>
      <xdr:row>82</xdr:row>
      <xdr:rowOff>179294</xdr:rowOff>
    </xdr:to>
    <xdr:graphicFrame macro="">
      <xdr:nvGraphicFramePr>
        <xdr:cNvPr id="4" name="Chart 3">
          <a:extLst>
            <a:ext uri="{FF2B5EF4-FFF2-40B4-BE49-F238E27FC236}">
              <a16:creationId xmlns:a16="http://schemas.microsoft.com/office/drawing/2014/main" id="{A844A752-80D8-174E-BADC-8F95B8038A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351118</xdr:colOff>
      <xdr:row>76</xdr:row>
      <xdr:rowOff>85164</xdr:rowOff>
    </xdr:from>
    <xdr:to>
      <xdr:col>7</xdr:col>
      <xdr:colOff>37353</xdr:colOff>
      <xdr:row>82</xdr:row>
      <xdr:rowOff>138952</xdr:rowOff>
    </xdr:to>
    <xdr:graphicFrame macro="">
      <xdr:nvGraphicFramePr>
        <xdr:cNvPr id="5" name="Chart 4">
          <a:extLst>
            <a:ext uri="{FF2B5EF4-FFF2-40B4-BE49-F238E27FC236}">
              <a16:creationId xmlns:a16="http://schemas.microsoft.com/office/drawing/2014/main" id="{6E12113C-C3B4-DC44-B921-5F5CCA1C2C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336176</xdr:colOff>
      <xdr:row>76</xdr:row>
      <xdr:rowOff>115047</xdr:rowOff>
    </xdr:from>
    <xdr:to>
      <xdr:col>10</xdr:col>
      <xdr:colOff>67235</xdr:colOff>
      <xdr:row>82</xdr:row>
      <xdr:rowOff>168835</xdr:rowOff>
    </xdr:to>
    <xdr:graphicFrame macro="">
      <xdr:nvGraphicFramePr>
        <xdr:cNvPr id="6" name="Chart 5">
          <a:extLst>
            <a:ext uri="{FF2B5EF4-FFF2-40B4-BE49-F238E27FC236}">
              <a16:creationId xmlns:a16="http://schemas.microsoft.com/office/drawing/2014/main" id="{6E53DFD8-E9D5-9043-8367-529EA2F424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224118</xdr:colOff>
      <xdr:row>82</xdr:row>
      <xdr:rowOff>358588</xdr:rowOff>
    </xdr:from>
    <xdr:to>
      <xdr:col>3</xdr:col>
      <xdr:colOff>201707</xdr:colOff>
      <xdr:row>88</xdr:row>
      <xdr:rowOff>363071</xdr:rowOff>
    </xdr:to>
    <xdr:graphicFrame macro="">
      <xdr:nvGraphicFramePr>
        <xdr:cNvPr id="7" name="Chart 6">
          <a:extLst>
            <a:ext uri="{FF2B5EF4-FFF2-40B4-BE49-F238E27FC236}">
              <a16:creationId xmlns:a16="http://schemas.microsoft.com/office/drawing/2014/main" id="{6209CAE3-77C3-4A44-BA7D-55D2F6157D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351118</xdr:colOff>
      <xdr:row>82</xdr:row>
      <xdr:rowOff>339164</xdr:rowOff>
    </xdr:from>
    <xdr:to>
      <xdr:col>7</xdr:col>
      <xdr:colOff>37353</xdr:colOff>
      <xdr:row>88</xdr:row>
      <xdr:rowOff>392953</xdr:rowOff>
    </xdr:to>
    <xdr:graphicFrame macro="">
      <xdr:nvGraphicFramePr>
        <xdr:cNvPr id="8" name="Chart 7">
          <a:extLst>
            <a:ext uri="{FF2B5EF4-FFF2-40B4-BE49-F238E27FC236}">
              <a16:creationId xmlns:a16="http://schemas.microsoft.com/office/drawing/2014/main" id="{BB566149-7725-504A-8C03-05F760D8EA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321235</xdr:colOff>
      <xdr:row>82</xdr:row>
      <xdr:rowOff>398929</xdr:rowOff>
    </xdr:from>
    <xdr:to>
      <xdr:col>10</xdr:col>
      <xdr:colOff>52294</xdr:colOff>
      <xdr:row>89</xdr:row>
      <xdr:rowOff>4482</xdr:rowOff>
    </xdr:to>
    <xdr:graphicFrame macro="">
      <xdr:nvGraphicFramePr>
        <xdr:cNvPr id="9" name="Chart 8">
          <a:extLst>
            <a:ext uri="{FF2B5EF4-FFF2-40B4-BE49-F238E27FC236}">
              <a16:creationId xmlns:a16="http://schemas.microsoft.com/office/drawing/2014/main" id="{8F73D523-8057-B344-825C-8860AC2A39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240.855744791668" createdVersion="6" refreshedVersion="6" minRefreshableVersion="3" recordCount="199" xr:uid="{00000000-000A-0000-FFFF-FFFF07000000}">
  <cacheSource type="worksheet">
    <worksheetSource ref="N3:P202" sheet="All"/>
  </cacheSource>
  <cacheFields count="3">
    <cacheField name="Word One" numFmtId="0">
      <sharedItems containsBlank="1"/>
    </cacheField>
    <cacheField name="Word Two " numFmtId="0">
      <sharedItems containsBlank="1" count="86">
        <s v="Passionate"/>
        <s v="Funny"/>
        <s v="Shy"/>
        <s v="Weird"/>
        <s v="Amusing"/>
        <s v="Aware"/>
        <s v="Loud"/>
        <s v="Dedicated"/>
        <s v="Strong"/>
        <s v="Kind"/>
        <s v="Loving"/>
        <s v="Creative"/>
        <s v="Imaginative"/>
        <s v="Out of Place"/>
        <s v="Organized"/>
        <s v="Science"/>
        <s v="Quiet"/>
        <s v="Lazy"/>
        <s v="Determined"/>
        <s v="Humble"/>
        <s v="Sad"/>
        <s v="Athletic"/>
        <s v="Respectful"/>
        <s v="Talented"/>
        <s v="Quirky"/>
        <s v="Grandma"/>
        <s v="Intelligent"/>
        <s v="Gentle"/>
        <s v="Loyal"/>
        <s v="Outgoing"/>
        <s v="Curious"/>
        <s v="Different"/>
        <s v="Musical"/>
        <m/>
        <s v="Mature"/>
        <s v="Musicc"/>
        <s v="Plain"/>
        <s v="Sarcastic"/>
        <s v="Ambitious"/>
        <s v="Poetic"/>
        <s v="Caring"/>
        <s v="Open-Minded"/>
        <s v="Smart"/>
        <s v="Happy"/>
        <s v="Hardworking"/>
        <s v="Unique"/>
        <s v="Tall"/>
        <s v="Bright"/>
        <s v="Handsome"/>
        <s v="Chill"/>
        <s v="Wise"/>
        <s v="Crazy"/>
        <s v="Cool"/>
        <s v="Confidence"/>
        <s v="Funny "/>
        <s v="Hard Working"/>
        <s v="Confident"/>
        <s v="Goofy"/>
        <s v="Black"/>
        <s v="Difficult"/>
        <s v="Nice "/>
        <s v="Reserved"/>
        <s v="Open Mindedq"/>
        <s v="Ecentric"/>
        <s v="Perseverant"/>
        <s v="Honest"/>
        <s v="Adverterous"/>
        <s v="Friendly"/>
        <s v="Laid back"/>
        <s v="Stubborn"/>
        <s v="Driven"/>
        <s v="Amnitious"/>
        <s v="Unorganized"/>
        <s v="Positive"/>
        <s v="Innovator"/>
        <s v="Compassionate"/>
        <s v="Everyday"/>
        <s v="Good Listener"/>
        <s v="Energetic"/>
        <s v="Protective"/>
        <s v="Competitive"/>
        <s v="Emotional"/>
        <s v="Sport"/>
        <s v="FREIENDLY"/>
        <s v="Mystery"/>
        <s v="Caring "/>
      </sharedItems>
    </cacheField>
    <cacheField name="Word Thre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9">
  <r>
    <s v="Hardworking"/>
    <x v="0"/>
    <m/>
  </r>
  <r>
    <s v="Loud"/>
    <x v="1"/>
    <s v="Creativte"/>
  </r>
  <r>
    <s v="Intelligent"/>
    <x v="2"/>
    <s v="Funny "/>
  </r>
  <r>
    <s v="Funny"/>
    <x v="3"/>
    <s v="Stylish"/>
  </r>
  <r>
    <s v="Athletic"/>
    <x v="4"/>
    <s v="Responsible"/>
  </r>
  <r>
    <s v="Opionionated"/>
    <x v="5"/>
    <s v="Creative"/>
  </r>
  <r>
    <s v="Funny"/>
    <x v="6"/>
    <s v="Opinoated"/>
  </r>
  <r>
    <s v="Loud"/>
    <x v="7"/>
    <s v="Intelligent"/>
  </r>
  <r>
    <s v="Kind"/>
    <x v="8"/>
    <s v="Passionate"/>
  </r>
  <r>
    <s v="Intelligent"/>
    <x v="9"/>
    <s v="Funny "/>
  </r>
  <r>
    <s v="Intelligent"/>
    <x v="10"/>
    <s v="Musical"/>
  </r>
  <r>
    <s v="Kind"/>
    <x v="11"/>
    <s v="Helpful"/>
  </r>
  <r>
    <s v="Confused"/>
    <x v="12"/>
    <s v="Creative"/>
  </r>
  <r>
    <s v="Athletic"/>
    <x v="13"/>
    <s v="Quirky"/>
  </r>
  <r>
    <s v="Serious"/>
    <x v="14"/>
    <s v="Busy"/>
  </r>
  <r>
    <s v="Hardworking"/>
    <x v="0"/>
    <s v="Determined"/>
  </r>
  <r>
    <s v="Funny"/>
    <x v="15"/>
    <m/>
  </r>
  <r>
    <s v="Energetic"/>
    <x v="1"/>
    <m/>
  </r>
  <r>
    <s v="Intelligent"/>
    <x v="16"/>
    <s v="Unique"/>
  </r>
  <r>
    <s v="Athletic"/>
    <x v="1"/>
    <s v="Cool"/>
  </r>
  <r>
    <s v="Fun"/>
    <x v="17"/>
    <m/>
  </r>
  <r>
    <s v="Lazy"/>
    <x v="18"/>
    <m/>
  </r>
  <r>
    <s v="Passionate"/>
    <x v="19"/>
    <s v="Strong"/>
  </r>
  <r>
    <s v="Passionate"/>
    <x v="20"/>
    <s v="Self-Critical"/>
  </r>
  <r>
    <s v="Tall"/>
    <x v="1"/>
    <s v="Quiet"/>
  </r>
  <r>
    <s v="Athletic"/>
    <x v="16"/>
    <s v="Friendly"/>
  </r>
  <r>
    <s v="Intelligent"/>
    <x v="21"/>
    <s v="Talented"/>
  </r>
  <r>
    <s v="Kind"/>
    <x v="22"/>
    <s v="Outgoing"/>
  </r>
  <r>
    <s v="Funny"/>
    <x v="11"/>
    <s v="Shy"/>
  </r>
  <r>
    <s v="Funny"/>
    <x v="23"/>
    <s v="Intelligent"/>
  </r>
  <r>
    <s v="Hardworking"/>
    <x v="21"/>
    <s v="Happy"/>
  </r>
  <r>
    <s v="Unique"/>
    <x v="24"/>
    <s v="Funny "/>
  </r>
  <r>
    <s v="Independent"/>
    <x v="11"/>
    <s v="Friendly"/>
  </r>
  <r>
    <s v="Passive"/>
    <x v="25"/>
    <s v="Chill"/>
  </r>
  <r>
    <s v="Creative"/>
    <x v="0"/>
    <s v="Stubborn"/>
  </r>
  <r>
    <s v="Independent"/>
    <x v="26"/>
    <s v="Creative"/>
  </r>
  <r>
    <s v="Responsible"/>
    <x v="1"/>
    <s v="Clever"/>
  </r>
  <r>
    <s v="Athletic"/>
    <x v="26"/>
    <s v="Hardworking"/>
  </r>
  <r>
    <s v="Relaxed"/>
    <x v="0"/>
    <s v="Kind"/>
  </r>
  <r>
    <s v="Friendly"/>
    <x v="1"/>
    <s v="Kind"/>
  </r>
  <r>
    <s v="Athletic"/>
    <x v="27"/>
    <s v="Kind"/>
  </r>
  <r>
    <s v="Funny"/>
    <x v="9"/>
    <s v="Supportive"/>
  </r>
  <r>
    <s v="Athletic"/>
    <x v="28"/>
    <s v="Respectful"/>
  </r>
  <r>
    <s v="Quiet"/>
    <x v="19"/>
    <s v="Funny "/>
  </r>
  <r>
    <s v="Hardworking"/>
    <x v="9"/>
    <m/>
  </r>
  <r>
    <s v="Bright"/>
    <x v="29"/>
    <s v="Pretty"/>
  </r>
  <r>
    <s v="Quiet"/>
    <x v="30"/>
    <s v="Listener"/>
  </r>
  <r>
    <s v="Funny"/>
    <x v="0"/>
    <m/>
  </r>
  <r>
    <s v="Funny"/>
    <x v="26"/>
    <s v="Athletic"/>
  </r>
  <r>
    <s v="Hardworking"/>
    <x v="29"/>
    <s v="Fun"/>
  </r>
  <r>
    <s v="Quiet"/>
    <x v="9"/>
    <m/>
  </r>
  <r>
    <s v="Outgoing"/>
    <x v="31"/>
    <m/>
  </r>
  <r>
    <s v="Dedicted"/>
    <x v="32"/>
    <s v="Intelligent"/>
  </r>
  <r>
    <s v="Kind"/>
    <x v="29"/>
    <s v="Smart"/>
  </r>
  <r>
    <m/>
    <x v="33"/>
    <m/>
  </r>
  <r>
    <s v="Accepting"/>
    <x v="34"/>
    <s v="Creative"/>
  </r>
  <r>
    <s v="Lazy"/>
    <x v="35"/>
    <s v="Intelligent"/>
  </r>
  <r>
    <s v="Weird"/>
    <x v="26"/>
    <s v="Tired"/>
  </r>
  <r>
    <s v="Human"/>
    <x v="36"/>
    <s v="Ordinary"/>
  </r>
  <r>
    <s v="Quiet"/>
    <x v="33"/>
    <m/>
  </r>
  <r>
    <m/>
    <x v="33"/>
    <m/>
  </r>
  <r>
    <s v="Funny"/>
    <x v="37"/>
    <s v="Intelligent"/>
  </r>
  <r>
    <s v="Funny"/>
    <x v="26"/>
    <s v="Athletic"/>
  </r>
  <r>
    <s v="Introverted"/>
    <x v="11"/>
    <s v="Powerful"/>
  </r>
  <r>
    <s v="Funny "/>
    <x v="38"/>
    <s v="Wavy"/>
  </r>
  <r>
    <s v="Creative"/>
    <x v="39"/>
    <m/>
  </r>
  <r>
    <s v="Creative"/>
    <x v="40"/>
    <s v="open Minded"/>
  </r>
  <r>
    <s v="Creative"/>
    <x v="41"/>
    <s v="Caring"/>
  </r>
  <r>
    <s v="Brave"/>
    <x v="18"/>
    <m/>
  </r>
  <r>
    <s v="Determined"/>
    <x v="33"/>
    <m/>
  </r>
  <r>
    <s v="Enthusitic"/>
    <x v="1"/>
    <s v="Curious"/>
  </r>
  <r>
    <s v="Funny"/>
    <x v="41"/>
    <s v="Stubborn"/>
  </r>
  <r>
    <s v="Outgoing"/>
    <x v="42"/>
    <s v="Collected"/>
  </r>
  <r>
    <s v="Creative"/>
    <x v="43"/>
    <s v="Thougtful"/>
  </r>
  <r>
    <s v="Funny"/>
    <x v="26"/>
    <m/>
  </r>
  <r>
    <s v="Creative"/>
    <x v="44"/>
    <s v="Fun"/>
  </r>
  <r>
    <s v="Funny"/>
    <x v="29"/>
    <s v="Intelligent"/>
  </r>
  <r>
    <s v="Loud "/>
    <x v="40"/>
    <s v="Weird"/>
  </r>
  <r>
    <s v="Different"/>
    <x v="11"/>
    <s v="Artistic"/>
  </r>
  <r>
    <s v="Stylish"/>
    <x v="45"/>
    <s v="Different"/>
  </r>
  <r>
    <s v="Whimsical"/>
    <x v="26"/>
    <s v="Thoughtful"/>
  </r>
  <r>
    <s v="Great"/>
    <x v="19"/>
    <s v="Intelligent"/>
  </r>
  <r>
    <s v="Goofy"/>
    <x v="33"/>
    <m/>
  </r>
  <r>
    <s v="Determined"/>
    <x v="46"/>
    <s v="Creative"/>
  </r>
  <r>
    <s v="Goofy"/>
    <x v="47"/>
    <s v="Honest"/>
  </r>
  <r>
    <s v="Outgoing"/>
    <x v="48"/>
    <s v="Athelete"/>
  </r>
  <r>
    <s v="Proud"/>
    <x v="22"/>
    <s v="Gorgeous"/>
  </r>
  <r>
    <s v="Fun "/>
    <x v="49"/>
    <m/>
  </r>
  <r>
    <s v="Intelligent"/>
    <x v="50"/>
    <m/>
  </r>
  <r>
    <s v="Creative"/>
    <x v="51"/>
    <m/>
  </r>
  <r>
    <m/>
    <x v="33"/>
    <m/>
  </r>
  <r>
    <s v="Honest"/>
    <x v="52"/>
    <s v="Funny"/>
  </r>
  <r>
    <s v="Visual"/>
    <x v="12"/>
    <m/>
  </r>
  <r>
    <s v="Strong"/>
    <x v="53"/>
    <s v="Inovative"/>
  </r>
  <r>
    <s v="Funny"/>
    <x v="42"/>
    <s v="Independent"/>
  </r>
  <r>
    <s v="Funny"/>
    <x v="19"/>
    <s v="Bubbly"/>
  </r>
  <r>
    <s v="Loud "/>
    <x v="11"/>
    <s v="Funny"/>
  </r>
  <r>
    <s v="Chill"/>
    <x v="42"/>
    <s v="Funny"/>
  </r>
  <r>
    <s v="Intelligent"/>
    <x v="11"/>
    <s v="Adventerous"/>
  </r>
  <r>
    <s v="Intelligent"/>
    <x v="16"/>
    <s v="Funny"/>
  </r>
  <r>
    <s v="Small"/>
    <x v="11"/>
    <s v="Emotional"/>
  </r>
  <r>
    <s v="Tough"/>
    <x v="22"/>
    <s v="Pride"/>
  </r>
  <r>
    <m/>
    <x v="33"/>
    <m/>
  </r>
  <r>
    <s v="Love"/>
    <x v="54"/>
    <s v="Determine"/>
  </r>
  <r>
    <s v="Kind"/>
    <x v="55"/>
    <s v="Friendly"/>
  </r>
  <r>
    <s v="Funny"/>
    <x v="11"/>
    <s v="Active"/>
  </r>
  <r>
    <s v="Funny "/>
    <x v="2"/>
    <m/>
  </r>
  <r>
    <m/>
    <x v="33"/>
    <m/>
  </r>
  <r>
    <s v="Funny"/>
    <x v="56"/>
    <s v="Intelligent"/>
  </r>
  <r>
    <s v="Skilled"/>
    <x v="56"/>
    <s v="Caring"/>
  </r>
  <r>
    <s v="Corny"/>
    <x v="57"/>
    <m/>
  </r>
  <r>
    <s v="Funny"/>
    <x v="42"/>
    <s v="Independent"/>
  </r>
  <r>
    <s v="Intelligent"/>
    <x v="9"/>
    <s v="Confident"/>
  </r>
  <r>
    <s v="Young"/>
    <x v="58"/>
    <m/>
  </r>
  <r>
    <s v="Funny"/>
    <x v="42"/>
    <s v="Undecisive"/>
  </r>
  <r>
    <s v="Confident"/>
    <x v="59"/>
    <s v="Kind"/>
  </r>
  <r>
    <s v="Chill"/>
    <x v="60"/>
    <s v="Tough"/>
  </r>
  <r>
    <s v="Intelligent"/>
    <x v="54"/>
    <s v="Sweet"/>
  </r>
  <r>
    <s v="Intelligent"/>
    <x v="54"/>
    <m/>
  </r>
  <r>
    <s v="Funny"/>
    <x v="49"/>
    <s v="Serious"/>
  </r>
  <r>
    <s v="Humble"/>
    <x v="26"/>
    <s v="Cool"/>
  </r>
  <r>
    <s v="Smart"/>
    <x v="18"/>
    <s v="Beautiful"/>
  </r>
  <r>
    <s v="Unique"/>
    <x v="33"/>
    <m/>
  </r>
  <r>
    <s v="Hard Worker"/>
    <x v="33"/>
    <m/>
  </r>
  <r>
    <s v="Humble"/>
    <x v="28"/>
    <s v="Intelligent"/>
  </r>
  <r>
    <s v="Funny"/>
    <x v="61"/>
    <s v="Awesome"/>
  </r>
  <r>
    <s v="Leader"/>
    <x v="62"/>
    <s v="Outgoing"/>
  </r>
  <r>
    <m/>
    <x v="33"/>
    <m/>
  </r>
  <r>
    <s v="Trust Worthy"/>
    <x v="18"/>
    <m/>
  </r>
  <r>
    <s v="Funny"/>
    <x v="63"/>
    <s v="Chill"/>
  </r>
  <r>
    <s v="Shy"/>
    <x v="16"/>
    <m/>
  </r>
  <r>
    <s v="Smart"/>
    <x v="64"/>
    <s v="Creative"/>
  </r>
  <r>
    <m/>
    <x v="33"/>
    <m/>
  </r>
  <r>
    <s v="Creative"/>
    <x v="44"/>
    <s v="Passionate"/>
  </r>
  <r>
    <s v="Outgoing"/>
    <x v="65"/>
    <s v="Talented"/>
  </r>
  <r>
    <s v="Creative"/>
    <x v="66"/>
    <s v="Loyal"/>
  </r>
  <r>
    <s v="Caring"/>
    <x v="18"/>
    <s v="Leader"/>
  </r>
  <r>
    <s v="Athletic"/>
    <x v="11"/>
    <s v="Musical"/>
  </r>
  <r>
    <s v="Competitive"/>
    <x v="9"/>
    <s v="Sarcastic"/>
  </r>
  <r>
    <s v="Funny"/>
    <x v="9"/>
    <s v="Talented"/>
  </r>
  <r>
    <s v="Kind"/>
    <x v="40"/>
    <s v="Funny"/>
  </r>
  <r>
    <s v="Funny"/>
    <x v="0"/>
    <s v="Kind"/>
  </r>
  <r>
    <s v="Caring"/>
    <x v="1"/>
    <s v="Genuine"/>
  </r>
  <r>
    <s v="Passionate"/>
    <x v="47"/>
    <s v="Loving"/>
  </r>
  <r>
    <s v="Motivated"/>
    <x v="21"/>
    <s v="Appeciative"/>
  </r>
  <r>
    <s v="Outgoing"/>
    <x v="67"/>
    <s v="Timid"/>
  </r>
  <r>
    <s v="Funny"/>
    <x v="68"/>
    <s v="Intelligent"/>
  </r>
  <r>
    <s v="Independent"/>
    <x v="69"/>
    <s v="Creative"/>
  </r>
  <r>
    <s v="Outgoing"/>
    <x v="18"/>
    <s v="Positive"/>
  </r>
  <r>
    <s v="Energetic"/>
    <x v="29"/>
    <s v="Passionate"/>
  </r>
  <r>
    <s v="Intelligent"/>
    <x v="70"/>
    <s v="Kind"/>
  </r>
  <r>
    <s v="Intelligent"/>
    <x v="7"/>
    <s v="Determined"/>
  </r>
  <r>
    <s v="Athletic"/>
    <x v="29"/>
    <s v="Adventerous"/>
  </r>
  <r>
    <s v="Weird"/>
    <x v="71"/>
    <s v="Funnny"/>
  </r>
  <r>
    <s v="Kind"/>
    <x v="1"/>
    <s v="Confident"/>
  </r>
  <r>
    <s v="Driven"/>
    <x v="72"/>
    <s v="Enthusiastic"/>
  </r>
  <r>
    <s v="Passionate"/>
    <x v="40"/>
    <s v="Determined"/>
  </r>
  <r>
    <s v="Positive"/>
    <x v="21"/>
    <s v="Procrastinator"/>
  </r>
  <r>
    <s v="Driven"/>
    <x v="11"/>
    <s v="Talented"/>
  </r>
  <r>
    <s v="Outgoing"/>
    <x v="73"/>
    <s v="Athletic"/>
  </r>
  <r>
    <s v="Athletic"/>
    <x v="1"/>
    <s v="Kind"/>
  </r>
  <r>
    <s v="Creative"/>
    <x v="70"/>
    <s v="Leader"/>
  </r>
  <r>
    <s v="Passionate"/>
    <x v="11"/>
    <s v="Proactive"/>
  </r>
  <r>
    <s v="Hardworking"/>
    <x v="24"/>
    <s v="RESPONSIBLE"/>
  </r>
  <r>
    <m/>
    <x v="33"/>
    <m/>
  </r>
  <r>
    <s v="Leader"/>
    <x v="0"/>
    <s v="Helpful"/>
  </r>
  <r>
    <s v="Fun"/>
    <x v="43"/>
    <s v="Content"/>
  </r>
  <r>
    <m/>
    <x v="33"/>
    <m/>
  </r>
  <r>
    <s v="Ambitious"/>
    <x v="44"/>
    <s v="Intelligetn"/>
  </r>
  <r>
    <s v="Leader"/>
    <x v="74"/>
    <s v="Friendly"/>
  </r>
  <r>
    <s v="Intelligent"/>
    <x v="75"/>
    <s v="Trustworthy"/>
  </r>
  <r>
    <s v="Average"/>
    <x v="76"/>
    <s v="Kid"/>
  </r>
  <r>
    <s v="Shy"/>
    <x v="9"/>
    <s v="Creative"/>
  </r>
  <r>
    <s v="Funny"/>
    <x v="77"/>
    <s v="Respectful"/>
  </r>
  <r>
    <s v="Outgoing"/>
    <x v="78"/>
    <s v="Honest"/>
  </r>
  <r>
    <s v="Hardworking"/>
    <x v="7"/>
    <s v="Kind-Hearted"/>
  </r>
  <r>
    <s v="Passionaite"/>
    <x v="26"/>
    <s v="Friendly"/>
  </r>
  <r>
    <s v="Funny"/>
    <x v="9"/>
    <s v="Generous"/>
  </r>
  <r>
    <s v="Athletic"/>
    <x v="42"/>
    <s v="Friendly"/>
  </r>
  <r>
    <s v="Nice"/>
    <x v="78"/>
    <s v="Kind-Hearted"/>
  </r>
  <r>
    <s v="Outgoing"/>
    <x v="9"/>
    <s v="FUNNY"/>
  </r>
  <r>
    <s v="Understanding"/>
    <x v="19"/>
    <s v="Simple"/>
  </r>
  <r>
    <s v="Athletic"/>
    <x v="1"/>
    <s v="Dedicated"/>
  </r>
  <r>
    <s v="Musical"/>
    <x v="51"/>
    <s v="Fun"/>
  </r>
  <r>
    <s v="Gay"/>
    <x v="79"/>
    <s v="Loyal"/>
  </r>
  <r>
    <s v="Thinker"/>
    <x v="42"/>
    <s v="Logical"/>
  </r>
  <r>
    <s v="Determined"/>
    <x v="80"/>
    <s v="Honest"/>
  </r>
  <r>
    <s v="Kind"/>
    <x v="75"/>
    <s v="Thoughtful"/>
  </r>
  <r>
    <s v="Passionate"/>
    <x v="81"/>
    <s v="Laid Back"/>
  </r>
  <r>
    <m/>
    <x v="33"/>
    <m/>
  </r>
  <r>
    <s v="Funny"/>
    <x v="37"/>
    <s v="Forgiving"/>
  </r>
  <r>
    <s v="Funny"/>
    <x v="29"/>
    <s v="Supportive"/>
  </r>
  <r>
    <s v="Stubborn"/>
    <x v="44"/>
    <s v="Athletic"/>
  </r>
  <r>
    <s v="Funny"/>
    <x v="82"/>
    <s v="Determined"/>
  </r>
  <r>
    <s v="Smart"/>
    <x v="21"/>
    <s v="Funny"/>
  </r>
  <r>
    <s v="OBSERVANT "/>
    <x v="83"/>
    <s v="CARing"/>
  </r>
  <r>
    <s v="Chill"/>
    <x v="84"/>
    <s v="Kind"/>
  </r>
  <r>
    <m/>
    <x v="33"/>
    <m/>
  </r>
  <r>
    <s v="Kind"/>
    <x v="85"/>
    <s v="Quie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O205:Q292" firstHeaderRow="0" firstDataRow="1" firstDataCol="1"/>
  <pivotFields count="3">
    <pivotField dataField="1" showAll="0"/>
    <pivotField axis="axisRow" showAll="0">
      <items count="87">
        <item x="66"/>
        <item x="38"/>
        <item x="71"/>
        <item x="4"/>
        <item x="21"/>
        <item x="5"/>
        <item x="58"/>
        <item x="47"/>
        <item x="40"/>
        <item x="85"/>
        <item x="49"/>
        <item x="75"/>
        <item x="80"/>
        <item x="53"/>
        <item x="56"/>
        <item x="52"/>
        <item x="51"/>
        <item x="11"/>
        <item x="30"/>
        <item x="7"/>
        <item x="18"/>
        <item x="31"/>
        <item x="59"/>
        <item x="70"/>
        <item x="63"/>
        <item x="81"/>
        <item x="78"/>
        <item x="76"/>
        <item x="83"/>
        <item x="67"/>
        <item x="1"/>
        <item x="54"/>
        <item x="27"/>
        <item x="77"/>
        <item x="57"/>
        <item x="25"/>
        <item x="48"/>
        <item x="43"/>
        <item x="55"/>
        <item x="44"/>
        <item x="65"/>
        <item x="19"/>
        <item x="12"/>
        <item x="74"/>
        <item x="26"/>
        <item x="9"/>
        <item x="68"/>
        <item x="17"/>
        <item x="6"/>
        <item x="10"/>
        <item x="28"/>
        <item x="34"/>
        <item x="32"/>
        <item x="35"/>
        <item x="84"/>
        <item x="60"/>
        <item x="62"/>
        <item x="41"/>
        <item x="14"/>
        <item x="13"/>
        <item x="29"/>
        <item x="0"/>
        <item x="64"/>
        <item x="36"/>
        <item x="39"/>
        <item x="73"/>
        <item x="79"/>
        <item x="16"/>
        <item x="24"/>
        <item x="61"/>
        <item x="22"/>
        <item x="20"/>
        <item x="37"/>
        <item x="15"/>
        <item x="2"/>
        <item x="42"/>
        <item x="82"/>
        <item x="8"/>
        <item x="69"/>
        <item x="23"/>
        <item x="46"/>
        <item x="45"/>
        <item x="72"/>
        <item x="3"/>
        <item x="50"/>
        <item x="33"/>
        <item t="default"/>
      </items>
    </pivotField>
    <pivotField dataField="1" showAll="0"/>
  </pivotFields>
  <rowFields count="1">
    <field x="1"/>
  </rowFields>
  <rowItems count="8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t="grand">
      <x/>
    </i>
  </rowItems>
  <colFields count="1">
    <field x="-2"/>
  </colFields>
  <colItems count="2">
    <i>
      <x/>
    </i>
    <i i="1">
      <x v="1"/>
    </i>
  </colItems>
  <dataFields count="2">
    <dataField name="Count of Word One" fld="0" subtotal="count" baseField="0" baseItem="0"/>
    <dataField name="Count of Word Thre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Video Game Tracker">
      <a:dk1>
        <a:sysClr val="windowText" lastClr="000000"/>
      </a:dk1>
      <a:lt1>
        <a:sysClr val="window" lastClr="FFFFFF"/>
      </a:lt1>
      <a:dk2>
        <a:srgbClr val="311B20"/>
      </a:dk2>
      <a:lt2>
        <a:srgbClr val="F9F8F3"/>
      </a:lt2>
      <a:accent1>
        <a:srgbClr val="61363F"/>
      </a:accent1>
      <a:accent2>
        <a:srgbClr val="42B1CE"/>
      </a:accent2>
      <a:accent3>
        <a:srgbClr val="F1C94D"/>
      </a:accent3>
      <a:accent4>
        <a:srgbClr val="B04552"/>
      </a:accent4>
      <a:accent5>
        <a:srgbClr val="75BE6B"/>
      </a:accent5>
      <a:accent6>
        <a:srgbClr val="F17C4D"/>
      </a:accent6>
      <a:hlink>
        <a:srgbClr val="F0789C"/>
      </a:hlink>
      <a:folHlink>
        <a:srgbClr val="42B1CE"/>
      </a:folHlink>
    </a:clrScheme>
    <a:fontScheme name="Video game tracker2">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14999847407452621"/>
    <pageSetUpPr autoPageBreaks="0" fitToPage="1"/>
  </sheetPr>
  <dimension ref="A1:V292"/>
  <sheetViews>
    <sheetView showGridLines="0" tabSelected="1" topLeftCell="A4" zoomScale="88" zoomScaleNormal="88" workbookViewId="0">
      <selection activeCell="D4" sqref="D4:D202"/>
    </sheetView>
  </sheetViews>
  <sheetFormatPr baseColWidth="10" defaultColWidth="9.1640625" defaultRowHeight="35.25" customHeight="1"/>
  <cols>
    <col min="1" max="1" width="34.5" style="3" customWidth="1"/>
    <col min="2" max="2" width="8.83203125" style="3" customWidth="1"/>
    <col min="3" max="3" width="13.5" style="1" customWidth="1"/>
    <col min="4" max="4" width="14.1640625" style="1" customWidth="1"/>
    <col min="5" max="5" width="9.83203125" style="1" customWidth="1"/>
    <col min="6" max="6" width="13.33203125" style="3" customWidth="1"/>
    <col min="7" max="7" width="15.1640625" style="3" customWidth="1"/>
    <col min="8" max="8" width="17.83203125" style="3" customWidth="1"/>
    <col min="9" max="9" width="16.33203125" style="3" customWidth="1"/>
    <col min="10" max="10" width="19" style="3" customWidth="1"/>
    <col min="11" max="11" width="18.5" style="3" customWidth="1"/>
    <col min="12" max="12" width="20" style="3" customWidth="1"/>
    <col min="13" max="14" width="18.5" style="3" customWidth="1"/>
    <col min="15" max="15" width="12.83203125" style="3" bestFit="1" customWidth="1"/>
    <col min="16" max="16" width="16" style="3" bestFit="1" customWidth="1"/>
    <col min="17" max="17" width="17.33203125" style="3" bestFit="1" customWidth="1"/>
    <col min="18" max="18" width="19.83203125" style="3" customWidth="1"/>
    <col min="19" max="19" width="73.1640625" style="3" customWidth="1"/>
    <col min="20" max="20" width="29" style="3" customWidth="1"/>
    <col min="21" max="21" width="28.6640625" style="3" customWidth="1"/>
    <col min="22" max="16384" width="9.1640625" style="3"/>
  </cols>
  <sheetData>
    <row r="1" spans="1:22" s="2" customFormat="1" ht="25.5" customHeight="1">
      <c r="A1" s="31" t="s">
        <v>375</v>
      </c>
      <c r="B1" s="19"/>
      <c r="C1" s="20"/>
      <c r="D1" s="19"/>
      <c r="E1" s="19"/>
      <c r="F1" s="19"/>
      <c r="G1" s="19"/>
      <c r="H1" s="19"/>
      <c r="I1" s="19"/>
      <c r="J1" s="19"/>
      <c r="K1" s="19"/>
      <c r="L1" s="19"/>
      <c r="M1" s="19"/>
      <c r="N1" s="19"/>
      <c r="O1" s="19"/>
      <c r="P1" s="19"/>
      <c r="Q1" s="19"/>
      <c r="R1" s="19"/>
      <c r="S1" s="19"/>
      <c r="T1" s="19"/>
      <c r="U1" s="19"/>
      <c r="V1" s="19"/>
    </row>
    <row r="2" spans="1:22" ht="41.25" customHeight="1">
      <c r="A2" s="30" t="s">
        <v>585</v>
      </c>
      <c r="B2" s="14"/>
      <c r="C2" s="21"/>
      <c r="D2" s="14"/>
      <c r="E2" s="14"/>
      <c r="F2" s="14"/>
      <c r="G2" s="14"/>
      <c r="H2" s="14"/>
      <c r="I2" s="14"/>
      <c r="J2" s="14"/>
      <c r="K2" s="14"/>
      <c r="L2" s="14"/>
      <c r="M2" s="14"/>
      <c r="N2" s="14"/>
      <c r="O2" s="14"/>
      <c r="P2" s="14"/>
      <c r="Q2" s="14"/>
      <c r="R2" s="14"/>
      <c r="S2" s="14"/>
      <c r="T2" s="14"/>
      <c r="U2" s="14"/>
      <c r="V2" s="14"/>
    </row>
    <row r="3" spans="1:22" s="10" customFormat="1" ht="35.25" customHeight="1">
      <c r="A3" s="29" t="s">
        <v>370</v>
      </c>
      <c r="B3" s="12" t="s">
        <v>0</v>
      </c>
      <c r="C3" s="12" t="s">
        <v>14</v>
      </c>
      <c r="D3" s="12" t="s">
        <v>5</v>
      </c>
      <c r="E3" s="12" t="s">
        <v>371</v>
      </c>
      <c r="F3" s="12" t="s">
        <v>295</v>
      </c>
      <c r="G3" s="11" t="s">
        <v>372</v>
      </c>
      <c r="H3" s="11" t="s">
        <v>7</v>
      </c>
      <c r="I3" s="11" t="s">
        <v>8</v>
      </c>
      <c r="J3" s="11" t="s">
        <v>9</v>
      </c>
      <c r="K3" s="11" t="s">
        <v>10</v>
      </c>
      <c r="L3" s="11" t="s">
        <v>590</v>
      </c>
      <c r="M3" s="11" t="s">
        <v>589</v>
      </c>
      <c r="N3" s="13" t="s">
        <v>11</v>
      </c>
      <c r="O3" s="13" t="s">
        <v>12</v>
      </c>
      <c r="P3" s="13" t="s">
        <v>13</v>
      </c>
      <c r="Q3" s="9" t="s">
        <v>373</v>
      </c>
      <c r="R3" s="9" t="s">
        <v>374</v>
      </c>
      <c r="S3" s="9" t="s">
        <v>586</v>
      </c>
      <c r="T3" s="10" t="s">
        <v>395</v>
      </c>
      <c r="V3" s="10" t="s">
        <v>587</v>
      </c>
    </row>
    <row r="4" spans="1:22" s="14" customFormat="1" ht="35.25" customHeight="1">
      <c r="A4" s="23" t="s">
        <v>381</v>
      </c>
      <c r="B4" s="15">
        <v>11</v>
      </c>
      <c r="C4" s="15" t="s">
        <v>1</v>
      </c>
      <c r="D4" s="15" t="s">
        <v>15</v>
      </c>
      <c r="E4" s="15" t="s">
        <v>16</v>
      </c>
      <c r="F4" s="15" t="s">
        <v>17</v>
      </c>
      <c r="G4" s="15" t="s">
        <v>18</v>
      </c>
      <c r="H4" s="15">
        <v>3</v>
      </c>
      <c r="I4" s="15">
        <v>3</v>
      </c>
      <c r="J4" s="15">
        <v>1</v>
      </c>
      <c r="K4" s="15">
        <v>1</v>
      </c>
      <c r="L4" s="15">
        <v>3</v>
      </c>
      <c r="M4" s="15" t="s">
        <v>30</v>
      </c>
      <c r="N4" s="15" t="s">
        <v>19</v>
      </c>
      <c r="O4" s="15" t="s">
        <v>20</v>
      </c>
      <c r="P4" s="15"/>
      <c r="Q4" s="15" t="s">
        <v>21</v>
      </c>
      <c r="R4" s="15" t="s">
        <v>22</v>
      </c>
      <c r="S4" s="15"/>
    </row>
    <row r="5" spans="1:22" s="14" customFormat="1" ht="35.25" customHeight="1">
      <c r="A5" s="23" t="s">
        <v>381</v>
      </c>
      <c r="B5" s="15">
        <v>14</v>
      </c>
      <c r="C5" s="15" t="s">
        <v>1</v>
      </c>
      <c r="D5" s="15" t="s">
        <v>15</v>
      </c>
      <c r="E5" s="15" t="s">
        <v>16</v>
      </c>
      <c r="F5" s="15" t="s">
        <v>29</v>
      </c>
      <c r="G5" s="15" t="s">
        <v>18</v>
      </c>
      <c r="H5" s="15">
        <v>4</v>
      </c>
      <c r="I5" s="15">
        <v>4</v>
      </c>
      <c r="J5" s="15">
        <v>3</v>
      </c>
      <c r="K5" s="15">
        <v>4</v>
      </c>
      <c r="L5" s="15">
        <v>4</v>
      </c>
      <c r="M5" s="15" t="s">
        <v>18</v>
      </c>
      <c r="N5" s="15" t="s">
        <v>25</v>
      </c>
      <c r="O5" s="15" t="s">
        <v>24</v>
      </c>
      <c r="P5" s="15" t="s">
        <v>37</v>
      </c>
      <c r="Q5" s="15" t="s">
        <v>38</v>
      </c>
      <c r="R5" s="15" t="s">
        <v>39</v>
      </c>
      <c r="S5" s="15"/>
    </row>
    <row r="6" spans="1:22" s="14" customFormat="1" ht="35.25" customHeight="1">
      <c r="A6" s="23" t="s">
        <v>381</v>
      </c>
      <c r="B6" s="15">
        <v>14</v>
      </c>
      <c r="C6" s="15" t="s">
        <v>1</v>
      </c>
      <c r="D6" s="15" t="s">
        <v>376</v>
      </c>
      <c r="E6" s="15" t="s">
        <v>16</v>
      </c>
      <c r="F6" s="15" t="s">
        <v>23</v>
      </c>
      <c r="G6" s="15" t="s">
        <v>18</v>
      </c>
      <c r="H6" s="15">
        <v>4</v>
      </c>
      <c r="I6" s="15">
        <v>4</v>
      </c>
      <c r="J6" s="15">
        <v>4</v>
      </c>
      <c r="K6" s="15">
        <v>4</v>
      </c>
      <c r="L6" s="15">
        <v>4</v>
      </c>
      <c r="M6" s="15" t="s">
        <v>18</v>
      </c>
      <c r="N6" s="15" t="s">
        <v>167</v>
      </c>
      <c r="O6" s="15" t="s">
        <v>40</v>
      </c>
      <c r="P6" s="15" t="s">
        <v>41</v>
      </c>
      <c r="Q6" s="15" t="s">
        <v>42</v>
      </c>
      <c r="R6" s="15" t="s">
        <v>43</v>
      </c>
      <c r="S6" s="15"/>
    </row>
    <row r="7" spans="1:22" s="14" customFormat="1" ht="35.25" customHeight="1">
      <c r="A7" s="23" t="s">
        <v>381</v>
      </c>
      <c r="B7" s="15">
        <v>14</v>
      </c>
      <c r="C7" s="15" t="s">
        <v>1</v>
      </c>
      <c r="D7" s="15" t="s">
        <v>376</v>
      </c>
      <c r="E7" s="15" t="s">
        <v>16</v>
      </c>
      <c r="F7" s="15" t="s">
        <v>23</v>
      </c>
      <c r="G7" s="15" t="s">
        <v>18</v>
      </c>
      <c r="H7" s="15">
        <v>4</v>
      </c>
      <c r="I7" s="15">
        <v>4</v>
      </c>
      <c r="J7" s="15">
        <v>4</v>
      </c>
      <c r="K7" s="15">
        <v>4</v>
      </c>
      <c r="L7" s="15">
        <v>4</v>
      </c>
      <c r="M7" s="15" t="s">
        <v>18</v>
      </c>
      <c r="N7" s="15" t="s">
        <v>24</v>
      </c>
      <c r="O7" s="15" t="s">
        <v>44</v>
      </c>
      <c r="P7" s="15" t="s">
        <v>588</v>
      </c>
      <c r="Q7" s="15" t="s">
        <v>45</v>
      </c>
      <c r="R7" s="15" t="s">
        <v>46</v>
      </c>
      <c r="S7" s="15"/>
    </row>
    <row r="8" spans="1:22" s="14" customFormat="1" ht="35.25" customHeight="1">
      <c r="A8" s="23" t="s">
        <v>381</v>
      </c>
      <c r="B8" s="15">
        <v>14</v>
      </c>
      <c r="C8" s="15" t="s">
        <v>1</v>
      </c>
      <c r="D8" s="15" t="s">
        <v>376</v>
      </c>
      <c r="E8" s="15" t="s">
        <v>16</v>
      </c>
      <c r="F8" s="15" t="s">
        <v>23</v>
      </c>
      <c r="G8" s="15" t="s">
        <v>18</v>
      </c>
      <c r="H8" s="15">
        <v>4</v>
      </c>
      <c r="I8" s="15">
        <v>4</v>
      </c>
      <c r="J8" s="15">
        <v>4</v>
      </c>
      <c r="K8" s="15">
        <v>4</v>
      </c>
      <c r="L8" s="15">
        <v>4</v>
      </c>
      <c r="M8" s="15" t="s">
        <v>18</v>
      </c>
      <c r="N8" s="15" t="s">
        <v>47</v>
      </c>
      <c r="O8" s="15" t="s">
        <v>48</v>
      </c>
      <c r="P8" s="15" t="s">
        <v>49</v>
      </c>
      <c r="Q8" s="15" t="s">
        <v>50</v>
      </c>
      <c r="R8" s="15" t="s">
        <v>51</v>
      </c>
      <c r="S8" s="15"/>
    </row>
    <row r="9" spans="1:22" s="14" customFormat="1" ht="35.25" customHeight="1">
      <c r="A9" s="23" t="s">
        <v>381</v>
      </c>
      <c r="B9" s="15">
        <v>15</v>
      </c>
      <c r="C9" s="15" t="s">
        <v>1</v>
      </c>
      <c r="D9" s="15" t="s">
        <v>376</v>
      </c>
      <c r="E9" s="15" t="s">
        <v>16</v>
      </c>
      <c r="F9" s="15" t="s">
        <v>23</v>
      </c>
      <c r="G9" s="15" t="s">
        <v>18</v>
      </c>
      <c r="H9" s="15">
        <v>4</v>
      </c>
      <c r="I9" s="15">
        <v>3</v>
      </c>
      <c r="J9" s="15">
        <v>4</v>
      </c>
      <c r="K9" s="15">
        <v>3</v>
      </c>
      <c r="L9" s="15">
        <v>4</v>
      </c>
      <c r="M9" s="15" t="s">
        <v>18</v>
      </c>
      <c r="N9" s="15" t="s">
        <v>112</v>
      </c>
      <c r="O9" s="15" t="s">
        <v>113</v>
      </c>
      <c r="P9" s="15" t="s">
        <v>65</v>
      </c>
      <c r="Q9" s="15" t="s">
        <v>115</v>
      </c>
      <c r="R9" s="15" t="s">
        <v>106</v>
      </c>
      <c r="S9" s="15"/>
    </row>
    <row r="10" spans="1:22" s="14" customFormat="1" ht="35.25" customHeight="1">
      <c r="A10" s="23" t="s">
        <v>381</v>
      </c>
      <c r="B10" s="15">
        <v>13</v>
      </c>
      <c r="C10" s="15" t="s">
        <v>1</v>
      </c>
      <c r="D10" s="15" t="s">
        <v>379</v>
      </c>
      <c r="E10" s="15" t="s">
        <v>16</v>
      </c>
      <c r="F10" s="15" t="s">
        <v>23</v>
      </c>
      <c r="G10" s="15" t="s">
        <v>18</v>
      </c>
      <c r="H10" s="15">
        <v>4</v>
      </c>
      <c r="I10" s="15">
        <v>4</v>
      </c>
      <c r="J10" s="15">
        <v>4</v>
      </c>
      <c r="K10" s="15">
        <v>3</v>
      </c>
      <c r="L10" s="15">
        <v>4</v>
      </c>
      <c r="M10" s="15" t="s">
        <v>18</v>
      </c>
      <c r="N10" s="15" t="s">
        <v>24</v>
      </c>
      <c r="O10" s="15" t="s">
        <v>25</v>
      </c>
      <c r="P10" s="15" t="s">
        <v>26</v>
      </c>
      <c r="Q10" s="15" t="s">
        <v>27</v>
      </c>
      <c r="R10" s="15" t="s">
        <v>28</v>
      </c>
      <c r="S10" s="15"/>
    </row>
    <row r="11" spans="1:22" s="14" customFormat="1" ht="35.25" customHeight="1">
      <c r="A11" s="23" t="s">
        <v>381</v>
      </c>
      <c r="B11" s="15">
        <v>13</v>
      </c>
      <c r="C11" s="15" t="s">
        <v>1</v>
      </c>
      <c r="D11" s="15" t="s">
        <v>379</v>
      </c>
      <c r="E11" s="15" t="s">
        <v>16</v>
      </c>
      <c r="F11" s="15" t="s">
        <v>29</v>
      </c>
      <c r="G11" s="15" t="s">
        <v>30</v>
      </c>
      <c r="H11" s="15">
        <v>4</v>
      </c>
      <c r="I11" s="15">
        <v>4</v>
      </c>
      <c r="J11" s="15">
        <v>3</v>
      </c>
      <c r="K11" s="15">
        <v>1</v>
      </c>
      <c r="L11" s="15">
        <v>3</v>
      </c>
      <c r="M11" s="15" t="s">
        <v>430</v>
      </c>
      <c r="N11" s="15" t="s">
        <v>25</v>
      </c>
      <c r="O11" s="15" t="s">
        <v>31</v>
      </c>
      <c r="P11" s="15" t="s">
        <v>167</v>
      </c>
      <c r="Q11" s="15" t="s">
        <v>33</v>
      </c>
      <c r="R11" s="15" t="s">
        <v>34</v>
      </c>
      <c r="S11" s="15"/>
    </row>
    <row r="12" spans="1:22" s="14" customFormat="1" ht="35.25" customHeight="1">
      <c r="A12" s="23" t="s">
        <v>381</v>
      </c>
      <c r="B12" s="15">
        <v>14</v>
      </c>
      <c r="C12" s="15" t="s">
        <v>1</v>
      </c>
      <c r="D12" s="15" t="s">
        <v>379</v>
      </c>
      <c r="E12" s="15" t="s">
        <v>16</v>
      </c>
      <c r="F12" s="15" t="s">
        <v>29</v>
      </c>
      <c r="G12" s="15" t="s">
        <v>18</v>
      </c>
      <c r="H12" s="15">
        <v>4</v>
      </c>
      <c r="I12" s="15">
        <v>4</v>
      </c>
      <c r="J12" s="15">
        <v>4</v>
      </c>
      <c r="K12" s="15">
        <v>4</v>
      </c>
      <c r="L12" s="15">
        <v>3</v>
      </c>
      <c r="M12" s="15" t="s">
        <v>18</v>
      </c>
      <c r="N12" s="15" t="s">
        <v>52</v>
      </c>
      <c r="O12" s="15" t="s">
        <v>53</v>
      </c>
      <c r="P12" s="15" t="s">
        <v>20</v>
      </c>
      <c r="Q12" s="15" t="s">
        <v>54</v>
      </c>
      <c r="R12" s="15" t="s">
        <v>55</v>
      </c>
      <c r="S12" s="15"/>
    </row>
    <row r="13" spans="1:22" s="14" customFormat="1" ht="35.25" customHeight="1">
      <c r="A13" s="23" t="s">
        <v>381</v>
      </c>
      <c r="B13" s="15">
        <v>14</v>
      </c>
      <c r="C13" s="15" t="s">
        <v>1</v>
      </c>
      <c r="D13" s="15" t="s">
        <v>379</v>
      </c>
      <c r="E13" s="15" t="s">
        <v>16</v>
      </c>
      <c r="F13" s="15" t="s">
        <v>56</v>
      </c>
      <c r="G13" s="15" t="s">
        <v>18</v>
      </c>
      <c r="H13" s="15">
        <v>4</v>
      </c>
      <c r="I13" s="15">
        <v>3</v>
      </c>
      <c r="J13" s="15">
        <v>4</v>
      </c>
      <c r="K13" s="15">
        <v>3</v>
      </c>
      <c r="L13" s="15">
        <v>4</v>
      </c>
      <c r="M13" s="15" t="s">
        <v>18</v>
      </c>
      <c r="N13" s="15" t="s">
        <v>167</v>
      </c>
      <c r="O13" s="15" t="s">
        <v>52</v>
      </c>
      <c r="P13" s="15" t="s">
        <v>41</v>
      </c>
      <c r="Q13" s="15" t="s">
        <v>58</v>
      </c>
      <c r="R13" s="15" t="s">
        <v>59</v>
      </c>
      <c r="S13" s="15"/>
    </row>
    <row r="14" spans="1:22" s="14" customFormat="1" ht="35.25" customHeight="1">
      <c r="A14" s="23" t="s">
        <v>381</v>
      </c>
      <c r="B14" s="15">
        <v>14</v>
      </c>
      <c r="C14" s="15" t="s">
        <v>1</v>
      </c>
      <c r="D14" s="15" t="s">
        <v>379</v>
      </c>
      <c r="E14" s="15" t="s">
        <v>16</v>
      </c>
      <c r="F14" s="15" t="s">
        <v>56</v>
      </c>
      <c r="G14" s="15" t="s">
        <v>18</v>
      </c>
      <c r="H14" s="15">
        <v>4</v>
      </c>
      <c r="I14" s="15">
        <v>4</v>
      </c>
      <c r="J14" s="15">
        <v>4</v>
      </c>
      <c r="K14" s="15">
        <v>4</v>
      </c>
      <c r="L14" s="15">
        <v>4</v>
      </c>
      <c r="M14" s="15" t="s">
        <v>18</v>
      </c>
      <c r="N14" s="15" t="s">
        <v>167</v>
      </c>
      <c r="O14" s="15" t="s">
        <v>60</v>
      </c>
      <c r="P14" s="15" t="s">
        <v>61</v>
      </c>
      <c r="Q14" s="15" t="s">
        <v>62</v>
      </c>
      <c r="R14" s="15" t="s">
        <v>63</v>
      </c>
      <c r="S14" s="15"/>
    </row>
    <row r="15" spans="1:22" s="14" customFormat="1" ht="35.25" customHeight="1">
      <c r="A15" s="23" t="s">
        <v>381</v>
      </c>
      <c r="B15" s="15">
        <v>14</v>
      </c>
      <c r="C15" s="15" t="s">
        <v>1</v>
      </c>
      <c r="D15" s="15" t="s">
        <v>377</v>
      </c>
      <c r="E15" s="15" t="s">
        <v>16</v>
      </c>
      <c r="F15" s="15" t="s">
        <v>64</v>
      </c>
      <c r="G15" s="15" t="s">
        <v>18</v>
      </c>
      <c r="H15" s="15">
        <v>2</v>
      </c>
      <c r="I15" s="15">
        <v>3</v>
      </c>
      <c r="J15" s="15">
        <v>3</v>
      </c>
      <c r="K15" s="15">
        <v>2</v>
      </c>
      <c r="L15" s="15">
        <v>3</v>
      </c>
      <c r="M15" s="15" t="s">
        <v>430</v>
      </c>
      <c r="N15" s="15" t="s">
        <v>52</v>
      </c>
      <c r="O15" s="15" t="s">
        <v>65</v>
      </c>
      <c r="P15" s="15" t="s">
        <v>66</v>
      </c>
      <c r="Q15" s="15" t="s">
        <v>67</v>
      </c>
      <c r="R15" s="15" t="s">
        <v>68</v>
      </c>
      <c r="S15" s="15"/>
    </row>
    <row r="16" spans="1:22" s="14" customFormat="1" ht="35.25" customHeight="1">
      <c r="A16" s="23" t="s">
        <v>381</v>
      </c>
      <c r="B16" s="15">
        <v>14</v>
      </c>
      <c r="C16" s="15" t="s">
        <v>1</v>
      </c>
      <c r="D16" s="15" t="s">
        <v>377</v>
      </c>
      <c r="E16" s="15" t="s">
        <v>16</v>
      </c>
      <c r="F16" s="15" t="s">
        <v>64</v>
      </c>
      <c r="G16" s="15" t="s">
        <v>18</v>
      </c>
      <c r="H16" s="15">
        <v>3</v>
      </c>
      <c r="I16" s="15">
        <v>3</v>
      </c>
      <c r="J16" s="15">
        <v>1</v>
      </c>
      <c r="K16" s="15">
        <v>2</v>
      </c>
      <c r="L16" s="15">
        <v>1</v>
      </c>
      <c r="M16" s="15" t="s">
        <v>30</v>
      </c>
      <c r="N16" s="15" t="s">
        <v>69</v>
      </c>
      <c r="O16" s="15" t="s">
        <v>70</v>
      </c>
      <c r="P16" s="15" t="s">
        <v>65</v>
      </c>
      <c r="Q16" s="15" t="s">
        <v>71</v>
      </c>
      <c r="R16" s="15" t="s">
        <v>72</v>
      </c>
      <c r="S16" s="15"/>
    </row>
    <row r="17" spans="1:19" s="14" customFormat="1" ht="35.25" customHeight="1">
      <c r="A17" s="23" t="s">
        <v>381</v>
      </c>
      <c r="B17" s="15">
        <v>14</v>
      </c>
      <c r="C17" s="15" t="s">
        <v>1</v>
      </c>
      <c r="D17" s="15" t="s">
        <v>378</v>
      </c>
      <c r="E17" s="15" t="s">
        <v>16</v>
      </c>
      <c r="F17" s="15" t="s">
        <v>64</v>
      </c>
      <c r="G17" s="15" t="s">
        <v>18</v>
      </c>
      <c r="H17" s="15">
        <v>4</v>
      </c>
      <c r="I17" s="15">
        <v>1</v>
      </c>
      <c r="J17" s="15">
        <v>4</v>
      </c>
      <c r="K17" s="15">
        <v>3</v>
      </c>
      <c r="L17" s="15">
        <v>4</v>
      </c>
      <c r="M17" s="15" t="s">
        <v>18</v>
      </c>
      <c r="N17" s="15" t="s">
        <v>47</v>
      </c>
      <c r="O17" s="15" t="s">
        <v>73</v>
      </c>
      <c r="P17" s="15" t="s">
        <v>74</v>
      </c>
      <c r="Q17" s="15" t="s">
        <v>75</v>
      </c>
      <c r="R17" s="15" t="s">
        <v>76</v>
      </c>
      <c r="S17" s="15"/>
    </row>
    <row r="18" spans="1:19" s="14" customFormat="1" ht="35.25" customHeight="1">
      <c r="A18" s="23" t="s">
        <v>381</v>
      </c>
      <c r="B18" s="15">
        <v>14</v>
      </c>
      <c r="C18" s="15" t="s">
        <v>1</v>
      </c>
      <c r="D18" s="15" t="s">
        <v>378</v>
      </c>
      <c r="E18" s="15" t="s">
        <v>16</v>
      </c>
      <c r="F18" s="15" t="s">
        <v>77</v>
      </c>
      <c r="G18" s="15" t="s">
        <v>18</v>
      </c>
      <c r="H18" s="15">
        <v>4</v>
      </c>
      <c r="I18" s="15">
        <v>4</v>
      </c>
      <c r="J18" s="15">
        <v>3</v>
      </c>
      <c r="K18" s="15">
        <v>3</v>
      </c>
      <c r="L18" s="15">
        <v>1</v>
      </c>
      <c r="M18" s="15" t="s">
        <v>18</v>
      </c>
      <c r="N18" s="15" t="s">
        <v>78</v>
      </c>
      <c r="O18" s="15" t="s">
        <v>79</v>
      </c>
      <c r="P18" s="15" t="s">
        <v>80</v>
      </c>
      <c r="Q18" s="15" t="s">
        <v>81</v>
      </c>
      <c r="R18" s="15" t="s">
        <v>82</v>
      </c>
      <c r="S18" s="15"/>
    </row>
    <row r="19" spans="1:19" s="14" customFormat="1" ht="35.25" customHeight="1">
      <c r="A19" s="23" t="s">
        <v>381</v>
      </c>
      <c r="B19" s="15">
        <v>14</v>
      </c>
      <c r="C19" s="15" t="s">
        <v>1</v>
      </c>
      <c r="D19" s="15" t="s">
        <v>378</v>
      </c>
      <c r="E19" s="15" t="s">
        <v>16</v>
      </c>
      <c r="F19" s="15" t="s">
        <v>23</v>
      </c>
      <c r="G19" s="15" t="s">
        <v>18</v>
      </c>
      <c r="H19" s="15">
        <v>4</v>
      </c>
      <c r="I19" s="15">
        <v>3</v>
      </c>
      <c r="J19" s="15">
        <v>4</v>
      </c>
      <c r="K19" s="15">
        <v>4</v>
      </c>
      <c r="L19" s="15">
        <v>2</v>
      </c>
      <c r="M19" s="15" t="s">
        <v>18</v>
      </c>
      <c r="N19" s="15" t="s">
        <v>19</v>
      </c>
      <c r="O19" s="15" t="s">
        <v>20</v>
      </c>
      <c r="P19" s="15" t="s">
        <v>287</v>
      </c>
      <c r="Q19" s="15" t="s">
        <v>84</v>
      </c>
      <c r="R19" s="15" t="s">
        <v>85</v>
      </c>
      <c r="S19" s="15"/>
    </row>
    <row r="20" spans="1:19" s="14" customFormat="1" ht="35.25" customHeight="1">
      <c r="A20" s="23" t="s">
        <v>381</v>
      </c>
      <c r="B20" s="15">
        <v>14</v>
      </c>
      <c r="C20" s="15" t="s">
        <v>1</v>
      </c>
      <c r="D20" s="15" t="s">
        <v>378</v>
      </c>
      <c r="E20" s="15" t="s">
        <v>16</v>
      </c>
      <c r="F20" s="15" t="s">
        <v>17</v>
      </c>
      <c r="G20" s="15" t="s">
        <v>30</v>
      </c>
      <c r="H20" s="15">
        <v>2</v>
      </c>
      <c r="I20" s="15">
        <v>2</v>
      </c>
      <c r="J20" s="15">
        <v>1</v>
      </c>
      <c r="K20" s="15">
        <v>1</v>
      </c>
      <c r="L20" s="15">
        <v>3</v>
      </c>
      <c r="M20" s="15" t="s">
        <v>30</v>
      </c>
      <c r="N20" s="15" t="s">
        <v>24</v>
      </c>
      <c r="O20" s="15" t="s">
        <v>86</v>
      </c>
      <c r="P20" s="15"/>
      <c r="Q20" s="15" t="s">
        <v>21</v>
      </c>
      <c r="R20" s="15" t="s">
        <v>87</v>
      </c>
      <c r="S20" s="15"/>
    </row>
    <row r="21" spans="1:19" s="14" customFormat="1" ht="35.25" customHeight="1">
      <c r="A21" s="23" t="s">
        <v>381</v>
      </c>
      <c r="B21" s="15">
        <v>14</v>
      </c>
      <c r="C21" s="15" t="s">
        <v>1</v>
      </c>
      <c r="D21" s="15" t="s">
        <v>378</v>
      </c>
      <c r="E21" s="15" t="s">
        <v>16</v>
      </c>
      <c r="F21" s="15" t="s">
        <v>17</v>
      </c>
      <c r="G21" s="15" t="s">
        <v>30</v>
      </c>
      <c r="H21" s="15">
        <v>0</v>
      </c>
      <c r="I21" s="15">
        <v>0</v>
      </c>
      <c r="J21" s="15">
        <v>1</v>
      </c>
      <c r="K21" s="15">
        <v>0</v>
      </c>
      <c r="L21" s="15">
        <v>1</v>
      </c>
      <c r="M21" s="15" t="s">
        <v>30</v>
      </c>
      <c r="N21" s="15" t="s">
        <v>88</v>
      </c>
      <c r="O21" s="15" t="s">
        <v>24</v>
      </c>
      <c r="P21" s="15"/>
      <c r="Q21" s="15" t="s">
        <v>89</v>
      </c>
      <c r="R21" s="15" t="s">
        <v>90</v>
      </c>
      <c r="S21" s="15"/>
    </row>
    <row r="22" spans="1:19" s="14" customFormat="1" ht="35.25" customHeight="1">
      <c r="A22" s="23" t="s">
        <v>381</v>
      </c>
      <c r="B22" s="15">
        <v>14</v>
      </c>
      <c r="C22" s="15" t="s">
        <v>1</v>
      </c>
      <c r="D22" s="15" t="s">
        <v>376</v>
      </c>
      <c r="E22" s="15" t="s">
        <v>16</v>
      </c>
      <c r="F22" s="15" t="s">
        <v>77</v>
      </c>
      <c r="G22" s="15" t="s">
        <v>18</v>
      </c>
      <c r="H22" s="15">
        <v>3</v>
      </c>
      <c r="I22" s="15">
        <v>2</v>
      </c>
      <c r="J22" s="15">
        <v>2</v>
      </c>
      <c r="K22" s="15">
        <v>0</v>
      </c>
      <c r="L22" s="15">
        <v>2</v>
      </c>
      <c r="M22" s="15" t="s">
        <v>430</v>
      </c>
      <c r="N22" s="15" t="s">
        <v>167</v>
      </c>
      <c r="O22" s="15" t="s">
        <v>91</v>
      </c>
      <c r="P22" s="15" t="s">
        <v>92</v>
      </c>
      <c r="Q22" s="15" t="s">
        <v>93</v>
      </c>
      <c r="R22" s="15" t="s">
        <v>94</v>
      </c>
      <c r="S22" s="15"/>
    </row>
    <row r="23" spans="1:19" s="14" customFormat="1" ht="35.25" customHeight="1">
      <c r="A23" s="23" t="s">
        <v>381</v>
      </c>
      <c r="B23" s="15">
        <v>14</v>
      </c>
      <c r="C23" s="15" t="s">
        <v>1</v>
      </c>
      <c r="D23" s="15" t="s">
        <v>376</v>
      </c>
      <c r="E23" s="15" t="s">
        <v>16</v>
      </c>
      <c r="F23" s="15" t="s">
        <v>23</v>
      </c>
      <c r="G23" s="15" t="s">
        <v>18</v>
      </c>
      <c r="H23" s="15">
        <v>4</v>
      </c>
      <c r="I23" s="15">
        <v>4</v>
      </c>
      <c r="J23" s="15">
        <v>3</v>
      </c>
      <c r="K23" s="15">
        <v>2</v>
      </c>
      <c r="L23" s="15">
        <v>3</v>
      </c>
      <c r="M23" s="15" t="s">
        <v>18</v>
      </c>
      <c r="N23" s="15" t="s">
        <v>47</v>
      </c>
      <c r="O23" s="15" t="s">
        <v>24</v>
      </c>
      <c r="P23" s="15" t="s">
        <v>95</v>
      </c>
      <c r="Q23" s="15" t="s">
        <v>96</v>
      </c>
      <c r="R23" s="15" t="s">
        <v>97</v>
      </c>
      <c r="S23" s="15"/>
    </row>
    <row r="24" spans="1:19" s="14" customFormat="1" ht="35.25" customHeight="1">
      <c r="A24" s="23" t="s">
        <v>381</v>
      </c>
      <c r="B24" s="15">
        <v>14</v>
      </c>
      <c r="C24" s="15" t="s">
        <v>1</v>
      </c>
      <c r="D24" s="15" t="s">
        <v>376</v>
      </c>
      <c r="E24" s="15" t="s">
        <v>16</v>
      </c>
      <c r="F24" s="15" t="s">
        <v>98</v>
      </c>
      <c r="G24" s="15" t="s">
        <v>18</v>
      </c>
      <c r="H24" s="15">
        <v>4</v>
      </c>
      <c r="I24" s="15">
        <v>2</v>
      </c>
      <c r="J24" s="15">
        <v>4</v>
      </c>
      <c r="K24" s="15">
        <v>4</v>
      </c>
      <c r="L24" s="15">
        <v>4</v>
      </c>
      <c r="M24" s="15" t="s">
        <v>18</v>
      </c>
      <c r="N24" s="15" t="s">
        <v>99</v>
      </c>
      <c r="O24" s="15" t="s">
        <v>100</v>
      </c>
      <c r="P24" s="15"/>
      <c r="Q24" s="15" t="s">
        <v>101</v>
      </c>
      <c r="R24" s="15" t="s">
        <v>102</v>
      </c>
      <c r="S24" s="15"/>
    </row>
    <row r="25" spans="1:19" s="14" customFormat="1" ht="35.25" customHeight="1">
      <c r="A25" s="23" t="s">
        <v>381</v>
      </c>
      <c r="B25" s="15">
        <v>16</v>
      </c>
      <c r="C25" s="15" t="s">
        <v>4</v>
      </c>
      <c r="D25" s="15" t="s">
        <v>15</v>
      </c>
      <c r="E25" s="15" t="s">
        <v>16</v>
      </c>
      <c r="F25" s="15" t="s">
        <v>23</v>
      </c>
      <c r="G25" s="15" t="s">
        <v>18</v>
      </c>
      <c r="H25" s="15">
        <v>2</v>
      </c>
      <c r="I25" s="15">
        <v>3</v>
      </c>
      <c r="J25" s="15">
        <v>3</v>
      </c>
      <c r="K25" s="15">
        <v>2</v>
      </c>
      <c r="L25" s="15">
        <v>2</v>
      </c>
      <c r="M25" s="15" t="s">
        <v>30</v>
      </c>
      <c r="N25" s="15" t="s">
        <v>100</v>
      </c>
      <c r="O25" s="15" t="s">
        <v>287</v>
      </c>
      <c r="P25" s="15"/>
      <c r="Q25" s="15" t="s">
        <v>184</v>
      </c>
      <c r="R25" s="15" t="s">
        <v>185</v>
      </c>
      <c r="S25" s="15"/>
    </row>
    <row r="26" spans="1:19" s="14" customFormat="1" ht="35.25" customHeight="1">
      <c r="A26" s="23" t="s">
        <v>381</v>
      </c>
      <c r="B26" s="15">
        <v>16</v>
      </c>
      <c r="C26" s="15" t="s">
        <v>4</v>
      </c>
      <c r="D26" s="15" t="s">
        <v>15</v>
      </c>
      <c r="E26" s="15" t="s">
        <v>16</v>
      </c>
      <c r="F26" s="15" t="s">
        <v>119</v>
      </c>
      <c r="G26" s="15" t="s">
        <v>18</v>
      </c>
      <c r="H26" s="15">
        <v>4</v>
      </c>
      <c r="I26" s="15">
        <v>2</v>
      </c>
      <c r="J26" s="15">
        <v>4</v>
      </c>
      <c r="K26" s="15">
        <v>3</v>
      </c>
      <c r="L26" s="15">
        <v>4</v>
      </c>
      <c r="M26" s="15" t="s">
        <v>18</v>
      </c>
      <c r="N26" s="15" t="s">
        <v>20</v>
      </c>
      <c r="O26" s="15" t="s">
        <v>186</v>
      </c>
      <c r="P26" s="15" t="s">
        <v>53</v>
      </c>
      <c r="Q26" s="15" t="s">
        <v>187</v>
      </c>
      <c r="R26" s="15" t="s">
        <v>188</v>
      </c>
      <c r="S26" s="15"/>
    </row>
    <row r="27" spans="1:19" s="14" customFormat="1" ht="35.25" customHeight="1">
      <c r="A27" s="23" t="s">
        <v>381</v>
      </c>
      <c r="B27" s="15">
        <v>15</v>
      </c>
      <c r="C27" s="15" t="s">
        <v>4</v>
      </c>
      <c r="D27" s="15" t="s">
        <v>376</v>
      </c>
      <c r="E27" s="15" t="s">
        <v>16</v>
      </c>
      <c r="F27" s="15" t="s">
        <v>23</v>
      </c>
      <c r="G27" s="15" t="s">
        <v>18</v>
      </c>
      <c r="H27" s="15">
        <v>4</v>
      </c>
      <c r="I27" s="15">
        <v>4</v>
      </c>
      <c r="J27" s="15">
        <v>3</v>
      </c>
      <c r="K27" s="15">
        <v>3</v>
      </c>
      <c r="L27" s="15">
        <v>4</v>
      </c>
      <c r="M27" s="15" t="s">
        <v>18</v>
      </c>
      <c r="N27" s="15" t="s">
        <v>20</v>
      </c>
      <c r="O27" s="15" t="s">
        <v>161</v>
      </c>
      <c r="P27" s="15" t="s">
        <v>162</v>
      </c>
      <c r="Q27" s="15" t="s">
        <v>163</v>
      </c>
      <c r="R27" s="15" t="s">
        <v>164</v>
      </c>
      <c r="S27" s="15"/>
    </row>
    <row r="28" spans="1:19" s="14" customFormat="1" ht="35.25" customHeight="1">
      <c r="A28" s="23" t="s">
        <v>381</v>
      </c>
      <c r="B28" s="15">
        <v>16</v>
      </c>
      <c r="C28" s="15" t="s">
        <v>4</v>
      </c>
      <c r="D28" s="15" t="s">
        <v>376</v>
      </c>
      <c r="E28" s="15" t="s">
        <v>16</v>
      </c>
      <c r="F28" s="15" t="s">
        <v>64</v>
      </c>
      <c r="G28" s="15" t="s">
        <v>18</v>
      </c>
      <c r="H28" s="15">
        <v>4</v>
      </c>
      <c r="I28" s="15">
        <v>4</v>
      </c>
      <c r="J28" s="15">
        <v>3</v>
      </c>
      <c r="K28" s="15">
        <v>3</v>
      </c>
      <c r="L28" s="15">
        <v>4</v>
      </c>
      <c r="M28" s="15" t="s">
        <v>18</v>
      </c>
      <c r="N28" s="15" t="s">
        <v>189</v>
      </c>
      <c r="O28" s="15" t="s">
        <v>24</v>
      </c>
      <c r="P28" s="15" t="s">
        <v>91</v>
      </c>
      <c r="Q28" s="15" t="s">
        <v>190</v>
      </c>
      <c r="R28" s="15" t="s">
        <v>191</v>
      </c>
      <c r="S28" s="15"/>
    </row>
    <row r="29" spans="1:19" s="14" customFormat="1" ht="35.25" customHeight="1">
      <c r="A29" s="23" t="s">
        <v>381</v>
      </c>
      <c r="B29" s="15">
        <v>16</v>
      </c>
      <c r="C29" s="15" t="s">
        <v>4</v>
      </c>
      <c r="D29" s="15" t="s">
        <v>376</v>
      </c>
      <c r="E29" s="15" t="s">
        <v>16</v>
      </c>
      <c r="F29" s="15" t="s">
        <v>64</v>
      </c>
      <c r="G29" s="15" t="s">
        <v>18</v>
      </c>
      <c r="H29" s="15">
        <v>3</v>
      </c>
      <c r="I29" s="15">
        <v>3</v>
      </c>
      <c r="J29" s="15">
        <v>2</v>
      </c>
      <c r="K29" s="15">
        <v>1</v>
      </c>
      <c r="L29" s="15">
        <v>2</v>
      </c>
      <c r="M29" s="15" t="s">
        <v>18</v>
      </c>
      <c r="N29" s="15" t="s">
        <v>47</v>
      </c>
      <c r="O29" s="15" t="s">
        <v>91</v>
      </c>
      <c r="P29" s="15" t="s">
        <v>192</v>
      </c>
      <c r="Q29" s="15" t="s">
        <v>193</v>
      </c>
      <c r="R29" s="14" t="s">
        <v>194</v>
      </c>
    </row>
    <row r="30" spans="1:19" s="14" customFormat="1" ht="35.25" customHeight="1">
      <c r="A30" s="23" t="s">
        <v>381</v>
      </c>
      <c r="B30" s="15">
        <v>16</v>
      </c>
      <c r="C30" s="15" t="s">
        <v>4</v>
      </c>
      <c r="D30" s="15" t="s">
        <v>376</v>
      </c>
      <c r="E30" s="15" t="s">
        <v>16</v>
      </c>
      <c r="F30" s="15" t="s">
        <v>23</v>
      </c>
      <c r="G30" s="15" t="s">
        <v>18</v>
      </c>
      <c r="H30" s="15">
        <v>3</v>
      </c>
      <c r="I30" s="15">
        <v>3</v>
      </c>
      <c r="J30" s="15">
        <v>3</v>
      </c>
      <c r="K30" s="15">
        <v>3</v>
      </c>
      <c r="L30" s="15">
        <v>4</v>
      </c>
      <c r="M30" s="15" t="s">
        <v>18</v>
      </c>
      <c r="N30" s="15" t="s">
        <v>167</v>
      </c>
      <c r="O30" s="15" t="s">
        <v>47</v>
      </c>
      <c r="P30" s="15" t="s">
        <v>195</v>
      </c>
      <c r="Q30" s="15" t="s">
        <v>196</v>
      </c>
      <c r="R30" s="15" t="s">
        <v>76</v>
      </c>
      <c r="S30" s="15"/>
    </row>
    <row r="31" spans="1:19" s="14" customFormat="1" ht="35.25" customHeight="1">
      <c r="A31" s="23" t="s">
        <v>381</v>
      </c>
      <c r="B31" s="15">
        <v>16</v>
      </c>
      <c r="C31" s="15" t="s">
        <v>4</v>
      </c>
      <c r="D31" s="15" t="s">
        <v>376</v>
      </c>
      <c r="E31" s="15" t="s">
        <v>16</v>
      </c>
      <c r="F31" s="15" t="s">
        <v>23</v>
      </c>
      <c r="G31" s="15" t="s">
        <v>18</v>
      </c>
      <c r="H31" s="15">
        <v>3</v>
      </c>
      <c r="I31" s="15">
        <v>2</v>
      </c>
      <c r="J31" s="15">
        <v>2</v>
      </c>
      <c r="K31" s="15">
        <v>3</v>
      </c>
      <c r="L31" s="15">
        <v>2</v>
      </c>
      <c r="M31" s="15" t="s">
        <v>18</v>
      </c>
      <c r="N31" s="15" t="s">
        <v>52</v>
      </c>
      <c r="O31" s="15" t="s">
        <v>197</v>
      </c>
      <c r="P31" s="15" t="s">
        <v>170</v>
      </c>
      <c r="Q31" s="15" t="s">
        <v>198</v>
      </c>
      <c r="R31" s="15" t="s">
        <v>199</v>
      </c>
      <c r="S31" s="15"/>
    </row>
    <row r="32" spans="1:19" s="14" customFormat="1" ht="35.25" customHeight="1">
      <c r="A32" s="23" t="s">
        <v>381</v>
      </c>
      <c r="B32" s="15">
        <v>16</v>
      </c>
      <c r="C32" s="15" t="s">
        <v>4</v>
      </c>
      <c r="D32" s="15" t="s">
        <v>376</v>
      </c>
      <c r="E32" s="15" t="s">
        <v>16</v>
      </c>
      <c r="F32" s="15" t="s">
        <v>23</v>
      </c>
      <c r="G32" s="15" t="s">
        <v>18</v>
      </c>
      <c r="H32" s="15">
        <v>4</v>
      </c>
      <c r="I32" s="15">
        <v>4</v>
      </c>
      <c r="J32" s="15">
        <v>4</v>
      </c>
      <c r="K32" s="15">
        <v>4</v>
      </c>
      <c r="L32" s="15">
        <v>3</v>
      </c>
      <c r="M32" s="15" t="s">
        <v>18</v>
      </c>
      <c r="N32" s="15" t="s">
        <v>24</v>
      </c>
      <c r="O32" s="15" t="s">
        <v>65</v>
      </c>
      <c r="P32" s="15" t="s">
        <v>40</v>
      </c>
      <c r="Q32" s="15" t="s">
        <v>200</v>
      </c>
      <c r="R32" s="15" t="s">
        <v>201</v>
      </c>
      <c r="S32" s="15"/>
    </row>
    <row r="33" spans="1:19" s="14" customFormat="1" ht="35.25" customHeight="1">
      <c r="A33" s="23" t="s">
        <v>381</v>
      </c>
      <c r="B33" s="15">
        <v>16</v>
      </c>
      <c r="C33" s="15" t="s">
        <v>4</v>
      </c>
      <c r="D33" s="15" t="s">
        <v>376</v>
      </c>
      <c r="E33" s="15" t="s">
        <v>16</v>
      </c>
      <c r="F33" s="15" t="s">
        <v>23</v>
      </c>
      <c r="G33" s="15" t="s">
        <v>18</v>
      </c>
      <c r="H33" s="15">
        <v>4</v>
      </c>
      <c r="I33" s="15">
        <v>4</v>
      </c>
      <c r="J33" s="15">
        <v>4</v>
      </c>
      <c r="K33" s="15">
        <v>4</v>
      </c>
      <c r="L33" s="15">
        <v>4</v>
      </c>
      <c r="M33" s="15" t="s">
        <v>18</v>
      </c>
      <c r="N33" s="15" t="s">
        <v>24</v>
      </c>
      <c r="O33" s="15" t="s">
        <v>195</v>
      </c>
      <c r="P33" s="15" t="s">
        <v>167</v>
      </c>
      <c r="Q33" s="15" t="s">
        <v>202</v>
      </c>
      <c r="R33" s="15" t="s">
        <v>203</v>
      </c>
      <c r="S33" s="15"/>
    </row>
    <row r="34" spans="1:19" s="14" customFormat="1" ht="35.25" customHeight="1">
      <c r="A34" s="23" t="s">
        <v>381</v>
      </c>
      <c r="B34" s="15">
        <v>16</v>
      </c>
      <c r="C34" s="15" t="s">
        <v>4</v>
      </c>
      <c r="D34" s="15" t="s">
        <v>376</v>
      </c>
      <c r="E34" s="15" t="s">
        <v>16</v>
      </c>
      <c r="F34" s="15" t="s">
        <v>23</v>
      </c>
      <c r="G34" s="15" t="s">
        <v>18</v>
      </c>
      <c r="H34" s="15">
        <v>4</v>
      </c>
      <c r="I34" s="15">
        <v>3</v>
      </c>
      <c r="J34" s="15">
        <v>4</v>
      </c>
      <c r="K34" s="15">
        <v>4</v>
      </c>
      <c r="L34" s="15">
        <v>3</v>
      </c>
      <c r="M34" s="15" t="s">
        <v>18</v>
      </c>
      <c r="N34" s="15" t="s">
        <v>19</v>
      </c>
      <c r="O34" s="15" t="s">
        <v>47</v>
      </c>
      <c r="P34" s="15" t="s">
        <v>103</v>
      </c>
      <c r="Q34" s="15" t="s">
        <v>204</v>
      </c>
      <c r="R34" s="15" t="s">
        <v>205</v>
      </c>
      <c r="S34" s="15"/>
    </row>
    <row r="35" spans="1:19" s="14" customFormat="1" ht="35.25" customHeight="1">
      <c r="A35" s="23" t="s">
        <v>381</v>
      </c>
      <c r="B35" s="15">
        <v>16</v>
      </c>
      <c r="C35" s="15" t="s">
        <v>4</v>
      </c>
      <c r="D35" s="15" t="s">
        <v>376</v>
      </c>
      <c r="E35" s="15" t="s">
        <v>16</v>
      </c>
      <c r="F35" s="15" t="s">
        <v>23</v>
      </c>
      <c r="G35" s="15" t="s">
        <v>18</v>
      </c>
      <c r="H35" s="15">
        <v>4</v>
      </c>
      <c r="I35" s="15">
        <v>4</v>
      </c>
      <c r="J35" s="15">
        <v>3</v>
      </c>
      <c r="K35" s="15">
        <v>3</v>
      </c>
      <c r="L35" s="15">
        <v>3</v>
      </c>
      <c r="M35" s="15" t="s">
        <v>18</v>
      </c>
      <c r="N35" s="15" t="s">
        <v>92</v>
      </c>
      <c r="O35" s="15" t="s">
        <v>74</v>
      </c>
      <c r="P35" s="15" t="s">
        <v>41</v>
      </c>
      <c r="Q35" s="15" t="s">
        <v>206</v>
      </c>
      <c r="R35" s="14" t="s">
        <v>207</v>
      </c>
    </row>
    <row r="36" spans="1:19" s="14" customFormat="1" ht="35.25" customHeight="1">
      <c r="A36" s="23" t="s">
        <v>381</v>
      </c>
      <c r="B36" s="15">
        <v>16</v>
      </c>
      <c r="C36" s="15" t="s">
        <v>4</v>
      </c>
      <c r="D36" s="15" t="s">
        <v>376</v>
      </c>
      <c r="E36" s="15" t="s">
        <v>16</v>
      </c>
      <c r="F36" s="15" t="s">
        <v>17</v>
      </c>
      <c r="G36" s="15" t="s">
        <v>18</v>
      </c>
      <c r="H36" s="15">
        <v>4</v>
      </c>
      <c r="I36" s="15">
        <v>4</v>
      </c>
      <c r="J36" s="15">
        <v>4</v>
      </c>
      <c r="K36" s="15">
        <v>4</v>
      </c>
      <c r="L36" s="15">
        <v>4</v>
      </c>
      <c r="M36" s="15" t="s">
        <v>18</v>
      </c>
      <c r="N36" s="15" t="s">
        <v>208</v>
      </c>
      <c r="O36" s="15" t="s">
        <v>65</v>
      </c>
      <c r="P36" s="15" t="s">
        <v>192</v>
      </c>
      <c r="Q36" s="15" t="s">
        <v>209</v>
      </c>
      <c r="R36" s="15" t="s">
        <v>210</v>
      </c>
      <c r="S36" s="15"/>
    </row>
    <row r="37" spans="1:19" s="14" customFormat="1" ht="35.25" customHeight="1">
      <c r="A37" s="23" t="s">
        <v>381</v>
      </c>
      <c r="B37" s="15">
        <v>16</v>
      </c>
      <c r="C37" s="15" t="s">
        <v>4</v>
      </c>
      <c r="D37" s="15" t="s">
        <v>376</v>
      </c>
      <c r="E37" s="15" t="s">
        <v>16</v>
      </c>
      <c r="F37" s="15" t="s">
        <v>211</v>
      </c>
      <c r="G37" s="15" t="s">
        <v>18</v>
      </c>
      <c r="H37" s="15">
        <v>4</v>
      </c>
      <c r="I37" s="15">
        <v>4</v>
      </c>
      <c r="J37" s="15">
        <v>4</v>
      </c>
      <c r="K37" s="15">
        <v>4</v>
      </c>
      <c r="L37" s="15">
        <v>4</v>
      </c>
      <c r="M37" s="15" t="s">
        <v>18</v>
      </c>
      <c r="N37" s="15" t="s">
        <v>212</v>
      </c>
      <c r="O37" s="15" t="s">
        <v>213</v>
      </c>
      <c r="P37" s="15" t="s">
        <v>36</v>
      </c>
      <c r="Q37" s="15" t="s">
        <v>214</v>
      </c>
      <c r="R37" s="15" t="s">
        <v>215</v>
      </c>
      <c r="S37" s="15"/>
    </row>
    <row r="38" spans="1:19" s="14" customFormat="1" ht="35.25" customHeight="1">
      <c r="A38" s="23" t="s">
        <v>381</v>
      </c>
      <c r="B38" s="15">
        <v>16</v>
      </c>
      <c r="C38" s="15" t="s">
        <v>4</v>
      </c>
      <c r="D38" s="15" t="s">
        <v>376</v>
      </c>
      <c r="E38" s="15" t="s">
        <v>16</v>
      </c>
      <c r="F38" s="15" t="s">
        <v>211</v>
      </c>
      <c r="G38" s="15" t="s">
        <v>18</v>
      </c>
      <c r="H38" s="15">
        <v>4</v>
      </c>
      <c r="I38" s="15">
        <v>3</v>
      </c>
      <c r="J38" s="15">
        <v>3</v>
      </c>
      <c r="K38" s="15">
        <v>4</v>
      </c>
      <c r="L38" s="15">
        <v>4</v>
      </c>
      <c r="M38" s="15" t="s">
        <v>18</v>
      </c>
      <c r="N38" s="15" t="s">
        <v>65</v>
      </c>
      <c r="O38" s="15" t="s">
        <v>20</v>
      </c>
      <c r="P38" s="15" t="s">
        <v>216</v>
      </c>
      <c r="Q38" s="15" t="s">
        <v>217</v>
      </c>
      <c r="R38" s="15" t="s">
        <v>218</v>
      </c>
      <c r="S38" s="15"/>
    </row>
    <row r="39" spans="1:19" s="14" customFormat="1" ht="35.25" customHeight="1">
      <c r="A39" s="23" t="s">
        <v>381</v>
      </c>
      <c r="B39" s="15">
        <v>16</v>
      </c>
      <c r="C39" s="15" t="s">
        <v>4</v>
      </c>
      <c r="D39" s="15" t="s">
        <v>376</v>
      </c>
      <c r="E39" s="15" t="s">
        <v>430</v>
      </c>
      <c r="F39" s="15" t="s">
        <v>23</v>
      </c>
      <c r="G39" s="15" t="s">
        <v>18</v>
      </c>
      <c r="H39" s="15">
        <v>3</v>
      </c>
      <c r="I39" s="15">
        <v>3</v>
      </c>
      <c r="J39" s="15">
        <v>3</v>
      </c>
      <c r="K39" s="15">
        <v>4</v>
      </c>
      <c r="L39" s="15">
        <v>4</v>
      </c>
      <c r="M39" s="15" t="s">
        <v>18</v>
      </c>
      <c r="N39" s="15" t="s">
        <v>208</v>
      </c>
      <c r="O39" s="15" t="s">
        <v>167</v>
      </c>
      <c r="P39" s="15" t="s">
        <v>65</v>
      </c>
      <c r="Q39" s="15" t="s">
        <v>219</v>
      </c>
      <c r="R39" s="15" t="s">
        <v>220</v>
      </c>
      <c r="S39" s="15"/>
    </row>
    <row r="40" spans="1:19" s="14" customFormat="1" ht="35.25" customHeight="1">
      <c r="A40" s="23" t="s">
        <v>381</v>
      </c>
      <c r="B40" s="15">
        <v>16</v>
      </c>
      <c r="C40" s="15" t="s">
        <v>4</v>
      </c>
      <c r="D40" s="15" t="s">
        <v>376</v>
      </c>
      <c r="E40" s="15" t="s">
        <v>16</v>
      </c>
      <c r="F40" s="15" t="s">
        <v>23</v>
      </c>
      <c r="G40" s="15" t="s">
        <v>430</v>
      </c>
      <c r="H40" s="15">
        <v>3</v>
      </c>
      <c r="I40" s="15">
        <v>2</v>
      </c>
      <c r="J40" s="15">
        <v>3</v>
      </c>
      <c r="K40" s="15">
        <v>2</v>
      </c>
      <c r="L40" s="15">
        <v>3</v>
      </c>
      <c r="M40" s="15" t="s">
        <v>18</v>
      </c>
      <c r="N40" s="15" t="s">
        <v>49</v>
      </c>
      <c r="O40" s="15" t="s">
        <v>24</v>
      </c>
      <c r="P40" s="15" t="s">
        <v>221</v>
      </c>
      <c r="Q40" s="15" t="s">
        <v>222</v>
      </c>
      <c r="R40" s="15" t="s">
        <v>223</v>
      </c>
      <c r="S40" s="15"/>
    </row>
    <row r="41" spans="1:19" s="14" customFormat="1" ht="35.25" customHeight="1">
      <c r="A41" s="23" t="s">
        <v>381</v>
      </c>
      <c r="B41" s="15">
        <v>16</v>
      </c>
      <c r="C41" s="15" t="s">
        <v>4</v>
      </c>
      <c r="D41" s="15" t="s">
        <v>376</v>
      </c>
      <c r="E41" s="15" t="s">
        <v>16</v>
      </c>
      <c r="F41" s="15" t="s">
        <v>23</v>
      </c>
      <c r="G41" s="15" t="s">
        <v>430</v>
      </c>
      <c r="H41" s="15">
        <v>3</v>
      </c>
      <c r="I41" s="15">
        <v>2</v>
      </c>
      <c r="J41" s="15">
        <v>4</v>
      </c>
      <c r="K41" s="15">
        <v>3</v>
      </c>
      <c r="L41" s="15">
        <v>2</v>
      </c>
      <c r="M41" s="15" t="s">
        <v>18</v>
      </c>
      <c r="N41" s="15" t="s">
        <v>47</v>
      </c>
      <c r="O41" s="15" t="s">
        <v>167</v>
      </c>
      <c r="P41" s="15" t="s">
        <v>19</v>
      </c>
      <c r="Q41" s="15" t="s">
        <v>224</v>
      </c>
      <c r="R41" s="15" t="s">
        <v>76</v>
      </c>
      <c r="S41" s="15"/>
    </row>
    <row r="42" spans="1:19" s="14" customFormat="1" ht="35.25" customHeight="1">
      <c r="A42" s="23" t="s">
        <v>381</v>
      </c>
      <c r="B42" s="15">
        <v>16</v>
      </c>
      <c r="C42" s="15" t="s">
        <v>4</v>
      </c>
      <c r="D42" s="15" t="s">
        <v>376</v>
      </c>
      <c r="E42" s="15" t="s">
        <v>16</v>
      </c>
      <c r="F42" s="15" t="s">
        <v>23</v>
      </c>
      <c r="G42" s="15" t="s">
        <v>430</v>
      </c>
      <c r="H42" s="15">
        <v>3</v>
      </c>
      <c r="I42" s="15">
        <v>4</v>
      </c>
      <c r="J42" s="15">
        <v>3</v>
      </c>
      <c r="K42" s="15">
        <v>2</v>
      </c>
      <c r="L42" s="15">
        <v>4</v>
      </c>
      <c r="M42" s="15" t="s">
        <v>18</v>
      </c>
      <c r="N42" s="15" t="s">
        <v>225</v>
      </c>
      <c r="O42" s="15" t="s">
        <v>20</v>
      </c>
      <c r="P42" s="15" t="s">
        <v>52</v>
      </c>
      <c r="Q42" s="15" t="s">
        <v>204</v>
      </c>
      <c r="R42" s="15" t="s">
        <v>226</v>
      </c>
      <c r="S42" s="15"/>
    </row>
    <row r="43" spans="1:19" s="14" customFormat="1" ht="35.25" customHeight="1">
      <c r="A43" s="23" t="s">
        <v>381</v>
      </c>
      <c r="B43" s="15">
        <v>16</v>
      </c>
      <c r="C43" s="15" t="s">
        <v>4</v>
      </c>
      <c r="D43" s="15" t="s">
        <v>379</v>
      </c>
      <c r="E43" s="15" t="s">
        <v>16</v>
      </c>
      <c r="F43" s="15" t="s">
        <v>23</v>
      </c>
      <c r="G43" s="15" t="s">
        <v>18</v>
      </c>
      <c r="H43" s="15">
        <v>3</v>
      </c>
      <c r="I43" s="15">
        <v>4</v>
      </c>
      <c r="J43" s="15">
        <v>3</v>
      </c>
      <c r="K43" s="15">
        <v>3</v>
      </c>
      <c r="L43" s="15">
        <v>4</v>
      </c>
      <c r="M43" s="15" t="s">
        <v>18</v>
      </c>
      <c r="N43" s="15" t="s">
        <v>192</v>
      </c>
      <c r="O43" s="15" t="s">
        <v>24</v>
      </c>
      <c r="P43" s="15" t="s">
        <v>52</v>
      </c>
      <c r="Q43" s="15" t="s">
        <v>227</v>
      </c>
      <c r="R43" s="15" t="s">
        <v>46</v>
      </c>
      <c r="S43" s="15"/>
    </row>
    <row r="44" spans="1:19" s="14" customFormat="1" ht="35.25" customHeight="1">
      <c r="A44" s="23" t="s">
        <v>381</v>
      </c>
      <c r="B44" s="15">
        <v>16</v>
      </c>
      <c r="C44" s="15" t="s">
        <v>4</v>
      </c>
      <c r="D44" s="15" t="s">
        <v>379</v>
      </c>
      <c r="E44" s="15" t="s">
        <v>16</v>
      </c>
      <c r="F44" s="15" t="s">
        <v>23</v>
      </c>
      <c r="G44" s="15" t="s">
        <v>18</v>
      </c>
      <c r="H44" s="15">
        <v>4</v>
      </c>
      <c r="I44" s="15">
        <v>4</v>
      </c>
      <c r="J44" s="15">
        <v>3</v>
      </c>
      <c r="K44" s="15">
        <v>3</v>
      </c>
      <c r="L44" s="15">
        <v>2</v>
      </c>
      <c r="M44" s="15" t="s">
        <v>18</v>
      </c>
      <c r="N44" s="15" t="s">
        <v>47</v>
      </c>
      <c r="O44" s="15" t="s">
        <v>228</v>
      </c>
      <c r="P44" s="15" t="s">
        <v>52</v>
      </c>
      <c r="Q44" s="15" t="s">
        <v>229</v>
      </c>
      <c r="R44" s="14" t="s">
        <v>230</v>
      </c>
    </row>
    <row r="45" spans="1:19" s="14" customFormat="1" ht="35.25" customHeight="1">
      <c r="A45" s="23" t="s">
        <v>381</v>
      </c>
      <c r="B45" s="15">
        <v>16</v>
      </c>
      <c r="C45" s="15" t="s">
        <v>4</v>
      </c>
      <c r="D45" s="15" t="s">
        <v>379</v>
      </c>
      <c r="E45" s="15" t="s">
        <v>16</v>
      </c>
      <c r="F45" s="15" t="s">
        <v>119</v>
      </c>
      <c r="G45" s="15" t="s">
        <v>18</v>
      </c>
      <c r="H45" s="15">
        <v>4</v>
      </c>
      <c r="I45" s="15">
        <v>3</v>
      </c>
      <c r="J45" s="15">
        <v>4</v>
      </c>
      <c r="K45" s="15">
        <v>4</v>
      </c>
      <c r="L45" s="15">
        <v>4</v>
      </c>
      <c r="M45" s="15" t="s">
        <v>18</v>
      </c>
      <c r="N45" s="15" t="s">
        <v>24</v>
      </c>
      <c r="O45" s="15" t="s">
        <v>52</v>
      </c>
      <c r="P45" s="15" t="s">
        <v>231</v>
      </c>
      <c r="Q45" s="15" t="s">
        <v>232</v>
      </c>
      <c r="R45" s="15" t="s">
        <v>233</v>
      </c>
      <c r="S45" s="15"/>
    </row>
    <row r="46" spans="1:19" s="14" customFormat="1" ht="35.25" customHeight="1">
      <c r="A46" s="23" t="s">
        <v>381</v>
      </c>
      <c r="B46" s="15">
        <v>16</v>
      </c>
      <c r="C46" s="15" t="s">
        <v>4</v>
      </c>
      <c r="D46" s="15" t="s">
        <v>379</v>
      </c>
      <c r="E46" s="15" t="s">
        <v>16</v>
      </c>
      <c r="F46" s="15" t="s">
        <v>23</v>
      </c>
      <c r="G46" s="15" t="s">
        <v>30</v>
      </c>
      <c r="H46" s="15">
        <v>3</v>
      </c>
      <c r="I46" s="15">
        <v>3</v>
      </c>
      <c r="J46" s="15">
        <v>3</v>
      </c>
      <c r="K46" s="15">
        <v>0</v>
      </c>
      <c r="L46" s="15">
        <v>2</v>
      </c>
      <c r="M46" s="15" t="s">
        <v>30</v>
      </c>
      <c r="N46" s="15" t="s">
        <v>47</v>
      </c>
      <c r="O46" s="15" t="s">
        <v>234</v>
      </c>
      <c r="P46" s="15" t="s">
        <v>197</v>
      </c>
      <c r="Q46" s="15" t="s">
        <v>235</v>
      </c>
      <c r="R46" s="14" t="s">
        <v>236</v>
      </c>
    </row>
    <row r="47" spans="1:19" s="14" customFormat="1" ht="35.25" customHeight="1">
      <c r="A47" s="23" t="s">
        <v>381</v>
      </c>
      <c r="B47" s="15">
        <v>16</v>
      </c>
      <c r="C47" s="15" t="s">
        <v>4</v>
      </c>
      <c r="D47" s="15" t="s">
        <v>379</v>
      </c>
      <c r="E47" s="15" t="s">
        <v>16</v>
      </c>
      <c r="F47" s="15" t="s">
        <v>17</v>
      </c>
      <c r="G47" s="15" t="s">
        <v>430</v>
      </c>
      <c r="H47" s="15">
        <v>3</v>
      </c>
      <c r="I47" s="15">
        <v>2</v>
      </c>
      <c r="J47" s="15">
        <v>3</v>
      </c>
      <c r="K47" s="15">
        <v>2</v>
      </c>
      <c r="L47" s="15">
        <v>3</v>
      </c>
      <c r="M47" s="15" t="s">
        <v>430</v>
      </c>
      <c r="N47" s="15" t="s">
        <v>91</v>
      </c>
      <c r="O47" s="15" t="s">
        <v>186</v>
      </c>
      <c r="P47" s="15" t="s">
        <v>41</v>
      </c>
      <c r="Q47" s="15" t="s">
        <v>237</v>
      </c>
      <c r="R47" s="14" t="s">
        <v>230</v>
      </c>
    </row>
    <row r="48" spans="1:19" s="14" customFormat="1" ht="35.25" customHeight="1">
      <c r="A48" s="23" t="s">
        <v>381</v>
      </c>
      <c r="B48" s="15">
        <v>16</v>
      </c>
      <c r="C48" s="15" t="s">
        <v>4</v>
      </c>
      <c r="D48" s="15" t="s">
        <v>379</v>
      </c>
      <c r="E48" s="15" t="s">
        <v>16</v>
      </c>
      <c r="F48" s="15" t="s">
        <v>17</v>
      </c>
      <c r="G48" s="15" t="s">
        <v>430</v>
      </c>
      <c r="H48" s="15">
        <v>3</v>
      </c>
      <c r="I48" s="15">
        <v>2</v>
      </c>
      <c r="J48" s="15">
        <v>3</v>
      </c>
      <c r="K48" s="15">
        <v>4</v>
      </c>
      <c r="L48" s="15">
        <v>3</v>
      </c>
      <c r="M48" s="15" t="s">
        <v>430</v>
      </c>
      <c r="N48" s="15" t="s">
        <v>19</v>
      </c>
      <c r="O48" s="15" t="s">
        <v>52</v>
      </c>
      <c r="P48" s="15"/>
      <c r="Q48" s="15" t="s">
        <v>238</v>
      </c>
      <c r="R48" s="14" t="s">
        <v>239</v>
      </c>
    </row>
    <row r="49" spans="1:19" s="14" customFormat="1" ht="35.25" customHeight="1">
      <c r="A49" s="23" t="s">
        <v>381</v>
      </c>
      <c r="B49" s="15">
        <v>16</v>
      </c>
      <c r="C49" s="15" t="s">
        <v>4</v>
      </c>
      <c r="D49" s="15" t="s">
        <v>377</v>
      </c>
      <c r="E49" s="15" t="s">
        <v>16</v>
      </c>
      <c r="F49" s="15" t="s">
        <v>23</v>
      </c>
      <c r="G49" s="15" t="s">
        <v>18</v>
      </c>
      <c r="H49" s="15">
        <v>4</v>
      </c>
      <c r="I49" s="15">
        <v>2</v>
      </c>
      <c r="J49" s="15">
        <v>4</v>
      </c>
      <c r="K49" s="15">
        <v>3</v>
      </c>
      <c r="L49" s="15">
        <v>2</v>
      </c>
      <c r="M49" s="15" t="s">
        <v>18</v>
      </c>
      <c r="N49" s="15" t="s">
        <v>240</v>
      </c>
      <c r="O49" s="15" t="s">
        <v>170</v>
      </c>
      <c r="P49" s="15" t="s">
        <v>241</v>
      </c>
      <c r="Q49" s="15" t="s">
        <v>242</v>
      </c>
      <c r="R49" s="15" t="s">
        <v>243</v>
      </c>
      <c r="S49" s="15"/>
    </row>
    <row r="50" spans="1:19" s="14" customFormat="1" ht="35.25" customHeight="1">
      <c r="A50" s="23" t="s">
        <v>381</v>
      </c>
      <c r="B50" s="15">
        <v>16</v>
      </c>
      <c r="C50" s="15" t="s">
        <v>4</v>
      </c>
      <c r="D50" s="15" t="s">
        <v>377</v>
      </c>
      <c r="E50" s="15" t="s">
        <v>430</v>
      </c>
      <c r="F50" s="15" t="s">
        <v>23</v>
      </c>
      <c r="G50" s="15" t="s">
        <v>18</v>
      </c>
      <c r="H50" s="15">
        <v>4</v>
      </c>
      <c r="I50" s="15">
        <v>2</v>
      </c>
      <c r="J50" s="15">
        <v>3</v>
      </c>
      <c r="K50" s="15">
        <v>1</v>
      </c>
      <c r="L50" s="15">
        <v>3</v>
      </c>
      <c r="M50" s="15" t="s">
        <v>18</v>
      </c>
      <c r="N50" s="15" t="s">
        <v>91</v>
      </c>
      <c r="O50" s="15" t="s">
        <v>244</v>
      </c>
      <c r="P50" s="15" t="s">
        <v>245</v>
      </c>
      <c r="Q50" s="15" t="s">
        <v>246</v>
      </c>
      <c r="R50" s="15" t="s">
        <v>247</v>
      </c>
      <c r="S50" s="15"/>
    </row>
    <row r="51" spans="1:19" s="14" customFormat="1" ht="35.25" customHeight="1">
      <c r="A51" s="23" t="s">
        <v>381</v>
      </c>
      <c r="B51" s="15">
        <v>15</v>
      </c>
      <c r="C51" s="15" t="s">
        <v>4</v>
      </c>
      <c r="D51" s="15" t="s">
        <v>165</v>
      </c>
      <c r="E51" s="15" t="s">
        <v>16</v>
      </c>
      <c r="F51" s="15" t="s">
        <v>64</v>
      </c>
      <c r="G51" s="15" t="s">
        <v>30</v>
      </c>
      <c r="H51" s="15">
        <v>2</v>
      </c>
      <c r="I51" s="15">
        <v>1</v>
      </c>
      <c r="J51" s="15">
        <v>1</v>
      </c>
      <c r="K51" s="15">
        <v>1</v>
      </c>
      <c r="L51" s="15">
        <v>1</v>
      </c>
      <c r="M51" s="15" t="s">
        <v>30</v>
      </c>
      <c r="N51" s="15" t="s">
        <v>24</v>
      </c>
      <c r="O51" s="15" t="s">
        <v>20</v>
      </c>
      <c r="P51" s="15"/>
      <c r="Q51" s="15" t="s">
        <v>166</v>
      </c>
      <c r="R51" s="15" t="s">
        <v>36</v>
      </c>
      <c r="S51" s="15"/>
    </row>
    <row r="52" spans="1:19" s="14" customFormat="1" ht="35.25" customHeight="1">
      <c r="A52" s="23" t="s">
        <v>381</v>
      </c>
      <c r="B52" s="15">
        <v>15</v>
      </c>
      <c r="C52" s="15" t="s">
        <v>4</v>
      </c>
      <c r="D52" s="15" t="s">
        <v>378</v>
      </c>
      <c r="E52" s="15" t="s">
        <v>16</v>
      </c>
      <c r="F52" s="15" t="s">
        <v>64</v>
      </c>
      <c r="G52" s="15" t="s">
        <v>18</v>
      </c>
      <c r="H52" s="15">
        <v>3</v>
      </c>
      <c r="I52" s="15">
        <v>3</v>
      </c>
      <c r="J52" s="15">
        <v>2</v>
      </c>
      <c r="K52" s="15">
        <v>3</v>
      </c>
      <c r="L52" s="15">
        <v>1</v>
      </c>
      <c r="M52" s="15" t="s">
        <v>430</v>
      </c>
      <c r="N52" s="15" t="s">
        <v>24</v>
      </c>
      <c r="O52" s="15" t="s">
        <v>167</v>
      </c>
      <c r="P52" s="15" t="s">
        <v>47</v>
      </c>
      <c r="Q52" s="15" t="s">
        <v>168</v>
      </c>
      <c r="R52" s="15" t="s">
        <v>169</v>
      </c>
      <c r="S52" s="15"/>
    </row>
    <row r="53" spans="1:19" s="14" customFormat="1" ht="35.25" customHeight="1">
      <c r="A53" s="23" t="s">
        <v>381</v>
      </c>
      <c r="B53" s="15">
        <v>15</v>
      </c>
      <c r="C53" s="15" t="s">
        <v>4</v>
      </c>
      <c r="D53" s="15" t="s">
        <v>378</v>
      </c>
      <c r="E53" s="15" t="s">
        <v>16</v>
      </c>
      <c r="F53" s="15" t="s">
        <v>64</v>
      </c>
      <c r="G53" s="15" t="s">
        <v>30</v>
      </c>
      <c r="H53" s="15">
        <v>3</v>
      </c>
      <c r="I53" s="15">
        <v>2</v>
      </c>
      <c r="J53" s="15">
        <v>2</v>
      </c>
      <c r="K53" s="15">
        <v>2</v>
      </c>
      <c r="L53" s="15">
        <v>2</v>
      </c>
      <c r="M53" s="15" t="s">
        <v>18</v>
      </c>
      <c r="N53" s="15" t="s">
        <v>19</v>
      </c>
      <c r="O53" s="15" t="s">
        <v>170</v>
      </c>
      <c r="P53" s="15" t="s">
        <v>99</v>
      </c>
      <c r="Q53" s="15" t="s">
        <v>171</v>
      </c>
      <c r="R53" s="15" t="s">
        <v>172</v>
      </c>
      <c r="S53" s="15"/>
    </row>
    <row r="54" spans="1:19" s="14" customFormat="1" ht="35.25" customHeight="1">
      <c r="A54" s="23" t="s">
        <v>381</v>
      </c>
      <c r="B54" s="15">
        <v>16</v>
      </c>
      <c r="C54" s="15" t="s">
        <v>4</v>
      </c>
      <c r="D54" s="15" t="s">
        <v>378</v>
      </c>
      <c r="E54" s="15" t="s">
        <v>16</v>
      </c>
      <c r="F54" s="15" t="s">
        <v>64</v>
      </c>
      <c r="G54" s="15" t="s">
        <v>18</v>
      </c>
      <c r="H54" s="15">
        <v>3</v>
      </c>
      <c r="I54" s="15">
        <v>2</v>
      </c>
      <c r="J54" s="15">
        <v>3</v>
      </c>
      <c r="K54" s="15">
        <v>3</v>
      </c>
      <c r="L54" s="15">
        <v>2</v>
      </c>
      <c r="M54" s="15" t="s">
        <v>430</v>
      </c>
      <c r="N54" s="15" t="s">
        <v>91</v>
      </c>
      <c r="O54" s="15" t="s">
        <v>52</v>
      </c>
      <c r="P54" s="15"/>
      <c r="Q54" s="15" t="s">
        <v>248</v>
      </c>
      <c r="R54" s="15" t="s">
        <v>169</v>
      </c>
      <c r="S54" s="15"/>
    </row>
    <row r="55" spans="1:19" s="14" customFormat="1" ht="35.25" customHeight="1">
      <c r="A55" s="23" t="s">
        <v>381</v>
      </c>
      <c r="B55" s="15">
        <v>16</v>
      </c>
      <c r="C55" s="15" t="s">
        <v>4</v>
      </c>
      <c r="D55" s="15" t="s">
        <v>378</v>
      </c>
      <c r="E55" s="15" t="s">
        <v>16</v>
      </c>
      <c r="F55" s="15" t="s">
        <v>17</v>
      </c>
      <c r="G55" s="15" t="s">
        <v>18</v>
      </c>
      <c r="H55" s="15">
        <v>2</v>
      </c>
      <c r="I55" s="15">
        <v>3</v>
      </c>
      <c r="J55" s="15">
        <v>3</v>
      </c>
      <c r="K55" s="15">
        <v>3</v>
      </c>
      <c r="L55" s="15">
        <v>2</v>
      </c>
      <c r="M55" s="15" t="s">
        <v>430</v>
      </c>
      <c r="N55" s="15" t="s">
        <v>170</v>
      </c>
      <c r="O55" s="15" t="s">
        <v>178</v>
      </c>
      <c r="P55" s="15"/>
      <c r="Q55" s="15" t="s">
        <v>249</v>
      </c>
      <c r="R55" s="15" t="s">
        <v>250</v>
      </c>
      <c r="S55" s="15"/>
    </row>
    <row r="56" spans="1:19" s="14" customFormat="1" ht="35.25" customHeight="1">
      <c r="A56" s="23" t="s">
        <v>381</v>
      </c>
      <c r="B56" s="15">
        <v>16</v>
      </c>
      <c r="C56" s="15" t="s">
        <v>4</v>
      </c>
      <c r="D56" s="15" t="s">
        <v>378</v>
      </c>
      <c r="E56" s="15" t="s">
        <v>16</v>
      </c>
      <c r="F56" s="15" t="s">
        <v>17</v>
      </c>
      <c r="G56" s="15" t="s">
        <v>18</v>
      </c>
      <c r="H56" s="15">
        <v>3</v>
      </c>
      <c r="I56" s="15">
        <v>3</v>
      </c>
      <c r="J56" s="15">
        <v>3</v>
      </c>
      <c r="K56" s="15">
        <v>2</v>
      </c>
      <c r="L56" s="15">
        <v>3</v>
      </c>
      <c r="M56" s="15" t="s">
        <v>430</v>
      </c>
      <c r="N56" s="15" t="s">
        <v>251</v>
      </c>
      <c r="O56" s="15" t="s">
        <v>61</v>
      </c>
      <c r="P56" s="15" t="s">
        <v>167</v>
      </c>
      <c r="Q56" s="15" t="s">
        <v>252</v>
      </c>
      <c r="R56" s="15" t="s">
        <v>223</v>
      </c>
      <c r="S56" s="15"/>
    </row>
    <row r="57" spans="1:19" s="14" customFormat="1" ht="35.25" customHeight="1">
      <c r="A57" s="23" t="s">
        <v>381</v>
      </c>
      <c r="B57" s="15">
        <v>16</v>
      </c>
      <c r="C57" s="15" t="s">
        <v>4</v>
      </c>
      <c r="D57" s="15" t="s">
        <v>378</v>
      </c>
      <c r="E57" s="15" t="s">
        <v>430</v>
      </c>
      <c r="F57" s="15" t="s">
        <v>119</v>
      </c>
      <c r="G57" s="15" t="s">
        <v>18</v>
      </c>
      <c r="H57" s="15">
        <v>4</v>
      </c>
      <c r="I57" s="15">
        <v>3</v>
      </c>
      <c r="J57" s="15">
        <v>4</v>
      </c>
      <c r="K57" s="15">
        <v>3</v>
      </c>
      <c r="L57" s="15">
        <v>3</v>
      </c>
      <c r="M57" s="15" t="s">
        <v>18</v>
      </c>
      <c r="N57" s="15" t="s">
        <v>52</v>
      </c>
      <c r="O57" s="15" t="s">
        <v>170</v>
      </c>
      <c r="P57" s="15" t="s">
        <v>32</v>
      </c>
      <c r="Q57" s="15" t="s">
        <v>253</v>
      </c>
      <c r="R57" s="15" t="s">
        <v>254</v>
      </c>
      <c r="S57" s="15"/>
    </row>
    <row r="58" spans="1:19" s="14" customFormat="1" ht="35.25" customHeight="1">
      <c r="A58" s="23" t="s">
        <v>381</v>
      </c>
      <c r="B58" s="15">
        <v>16</v>
      </c>
      <c r="C58" s="15" t="s">
        <v>4</v>
      </c>
      <c r="D58" s="15" t="s">
        <v>378</v>
      </c>
      <c r="E58" s="15" t="s">
        <v>16</v>
      </c>
      <c r="F58" s="15" t="s">
        <v>64</v>
      </c>
      <c r="G58" s="15" t="s">
        <v>30</v>
      </c>
      <c r="H58" s="15">
        <v>2</v>
      </c>
      <c r="I58" s="15">
        <v>1</v>
      </c>
      <c r="J58" s="15">
        <v>1</v>
      </c>
      <c r="K58" s="15">
        <v>1</v>
      </c>
      <c r="L58" s="15">
        <v>2</v>
      </c>
      <c r="M58" s="15" t="s">
        <v>430</v>
      </c>
      <c r="N58" s="15"/>
      <c r="O58" s="15"/>
      <c r="P58" s="15"/>
      <c r="Q58" s="15" t="s">
        <v>89</v>
      </c>
      <c r="R58" s="15" t="s">
        <v>188</v>
      </c>
      <c r="S58" s="15"/>
    </row>
    <row r="59" spans="1:19" s="14" customFormat="1" ht="35.25" customHeight="1">
      <c r="A59" s="23" t="s">
        <v>381</v>
      </c>
      <c r="B59" s="15">
        <v>16</v>
      </c>
      <c r="C59" s="15" t="s">
        <v>4</v>
      </c>
      <c r="D59" s="15" t="s">
        <v>378</v>
      </c>
      <c r="E59" s="15" t="s">
        <v>16</v>
      </c>
      <c r="F59" s="15" t="s">
        <v>64</v>
      </c>
      <c r="G59" s="15" t="s">
        <v>430</v>
      </c>
      <c r="H59" s="15">
        <v>3</v>
      </c>
      <c r="I59" s="15">
        <v>3</v>
      </c>
      <c r="J59" s="15">
        <v>2</v>
      </c>
      <c r="K59" s="15">
        <v>2</v>
      </c>
      <c r="L59" s="15">
        <v>3</v>
      </c>
      <c r="M59" s="15" t="s">
        <v>430</v>
      </c>
      <c r="N59" s="15" t="s">
        <v>255</v>
      </c>
      <c r="O59" s="15" t="s">
        <v>256</v>
      </c>
      <c r="P59" s="15" t="s">
        <v>65</v>
      </c>
      <c r="Q59" s="15" t="s">
        <v>257</v>
      </c>
      <c r="R59" s="15" t="s">
        <v>258</v>
      </c>
      <c r="S59" s="15"/>
    </row>
    <row r="60" spans="1:19" s="14" customFormat="1" ht="35.25" customHeight="1">
      <c r="A60" s="23" t="s">
        <v>381</v>
      </c>
      <c r="B60" s="15">
        <v>16</v>
      </c>
      <c r="C60" s="15" t="s">
        <v>4</v>
      </c>
      <c r="D60" s="15" t="s">
        <v>378</v>
      </c>
      <c r="E60" s="15" t="s">
        <v>16</v>
      </c>
      <c r="F60" s="15" t="s">
        <v>64</v>
      </c>
      <c r="G60" s="15" t="s">
        <v>430</v>
      </c>
      <c r="H60" s="15">
        <v>3</v>
      </c>
      <c r="I60" s="15">
        <v>2</v>
      </c>
      <c r="J60" s="15">
        <v>2</v>
      </c>
      <c r="K60" s="15">
        <v>3</v>
      </c>
      <c r="L60" s="15">
        <v>1</v>
      </c>
      <c r="M60" s="15" t="s">
        <v>18</v>
      </c>
      <c r="N60" s="15" t="s">
        <v>100</v>
      </c>
      <c r="O60" s="15" t="s">
        <v>259</v>
      </c>
      <c r="P60" s="15" t="s">
        <v>167</v>
      </c>
      <c r="Q60" s="15" t="s">
        <v>260</v>
      </c>
      <c r="R60" s="15" t="s">
        <v>261</v>
      </c>
      <c r="S60" s="15"/>
    </row>
    <row r="61" spans="1:19" s="14" customFormat="1" ht="35.25" customHeight="1">
      <c r="A61" s="23" t="s">
        <v>381</v>
      </c>
      <c r="B61" s="15">
        <v>17</v>
      </c>
      <c r="C61" s="15" t="s">
        <v>4</v>
      </c>
      <c r="D61" s="15" t="s">
        <v>378</v>
      </c>
      <c r="E61" s="15" t="s">
        <v>16</v>
      </c>
      <c r="F61" s="15" t="s">
        <v>267</v>
      </c>
      <c r="G61" s="15" t="s">
        <v>430</v>
      </c>
      <c r="H61" s="15">
        <v>3</v>
      </c>
      <c r="I61" s="15">
        <v>1</v>
      </c>
      <c r="J61" s="15">
        <v>2</v>
      </c>
      <c r="K61" s="15">
        <v>1</v>
      </c>
      <c r="L61" s="15">
        <v>2</v>
      </c>
      <c r="M61" s="15" t="s">
        <v>30</v>
      </c>
      <c r="N61" s="15" t="s">
        <v>44</v>
      </c>
      <c r="O61" s="15" t="s">
        <v>167</v>
      </c>
      <c r="P61" s="15" t="s">
        <v>268</v>
      </c>
      <c r="Q61" s="15" t="s">
        <v>269</v>
      </c>
      <c r="R61" s="15" t="s">
        <v>270</v>
      </c>
      <c r="S61" s="15"/>
    </row>
    <row r="62" spans="1:19" s="14" customFormat="1" ht="35.25" customHeight="1">
      <c r="A62" s="23" t="s">
        <v>381</v>
      </c>
      <c r="B62" s="15">
        <v>15</v>
      </c>
      <c r="C62" s="15" t="s">
        <v>4</v>
      </c>
      <c r="D62" s="15" t="s">
        <v>378</v>
      </c>
      <c r="E62" s="15" t="s">
        <v>16</v>
      </c>
      <c r="F62" s="15" t="s">
        <v>29</v>
      </c>
      <c r="G62" s="15" t="s">
        <v>18</v>
      </c>
      <c r="H62" s="15">
        <v>4</v>
      </c>
      <c r="I62" s="15">
        <v>4</v>
      </c>
      <c r="J62" s="15">
        <v>4</v>
      </c>
      <c r="K62" s="15">
        <v>4</v>
      </c>
      <c r="L62" s="15">
        <v>4</v>
      </c>
      <c r="M62" s="15" t="s">
        <v>18</v>
      </c>
      <c r="N62" s="15" t="s">
        <v>173</v>
      </c>
      <c r="O62" s="15" t="s">
        <v>174</v>
      </c>
      <c r="P62" s="15" t="s">
        <v>175</v>
      </c>
      <c r="Q62" s="15" t="s">
        <v>176</v>
      </c>
      <c r="R62" s="15" t="s">
        <v>177</v>
      </c>
      <c r="S62" s="15"/>
    </row>
    <row r="63" spans="1:19" s="14" customFormat="1" ht="35.25" customHeight="1">
      <c r="A63" s="23" t="s">
        <v>381</v>
      </c>
      <c r="B63" s="15">
        <v>17</v>
      </c>
      <c r="C63" s="15" t="s">
        <v>3</v>
      </c>
      <c r="D63" s="15" t="s">
        <v>15</v>
      </c>
      <c r="E63" s="15" t="s">
        <v>430</v>
      </c>
      <c r="F63" s="15" t="s">
        <v>23</v>
      </c>
      <c r="G63" s="15" t="s">
        <v>18</v>
      </c>
      <c r="H63" s="15">
        <v>3</v>
      </c>
      <c r="I63" s="15">
        <v>3</v>
      </c>
      <c r="J63" s="15">
        <v>3</v>
      </c>
      <c r="K63" s="15">
        <v>3</v>
      </c>
      <c r="L63" s="15">
        <v>3</v>
      </c>
      <c r="M63" s="15" t="s">
        <v>18</v>
      </c>
      <c r="N63" s="15" t="s">
        <v>91</v>
      </c>
      <c r="O63" s="15"/>
      <c r="P63" s="15"/>
      <c r="Q63" s="15" t="s">
        <v>105</v>
      </c>
      <c r="R63" s="15" t="s">
        <v>254</v>
      </c>
      <c r="S63" s="15"/>
    </row>
    <row r="64" spans="1:19" s="14" customFormat="1" ht="35.25" customHeight="1">
      <c r="A64" s="23" t="s">
        <v>381</v>
      </c>
      <c r="B64" s="15">
        <v>17</v>
      </c>
      <c r="C64" s="15" t="s">
        <v>3</v>
      </c>
      <c r="D64" s="15" t="s">
        <v>376</v>
      </c>
      <c r="E64" s="15" t="s">
        <v>16</v>
      </c>
      <c r="F64" s="15" t="s">
        <v>23</v>
      </c>
      <c r="G64" s="15" t="s">
        <v>18</v>
      </c>
      <c r="H64" s="15">
        <v>3</v>
      </c>
      <c r="I64" s="15">
        <v>2</v>
      </c>
      <c r="J64" s="15">
        <v>2</v>
      </c>
      <c r="K64" s="15">
        <v>2</v>
      </c>
      <c r="L64" s="15">
        <v>1</v>
      </c>
      <c r="M64" s="15" t="s">
        <v>18</v>
      </c>
      <c r="N64" s="15"/>
      <c r="O64" s="15"/>
      <c r="P64" s="15"/>
      <c r="Q64" s="15" t="s">
        <v>301</v>
      </c>
      <c r="R64" s="15" t="s">
        <v>201</v>
      </c>
      <c r="S64" s="15"/>
    </row>
    <row r="65" spans="1:19" s="14" customFormat="1" ht="35.25" customHeight="1">
      <c r="A65" s="23" t="s">
        <v>381</v>
      </c>
      <c r="B65" s="15">
        <v>17</v>
      </c>
      <c r="C65" s="15" t="s">
        <v>3</v>
      </c>
      <c r="D65" s="15" t="s">
        <v>376</v>
      </c>
      <c r="E65" s="15" t="s">
        <v>16</v>
      </c>
      <c r="F65" s="15" t="s">
        <v>23</v>
      </c>
      <c r="G65" s="15" t="s">
        <v>18</v>
      </c>
      <c r="H65" s="15">
        <v>4</v>
      </c>
      <c r="I65" s="15">
        <v>4</v>
      </c>
      <c r="J65" s="15">
        <v>4</v>
      </c>
      <c r="K65" s="15">
        <v>4</v>
      </c>
      <c r="L65" s="15">
        <v>4</v>
      </c>
      <c r="M65" s="15" t="s">
        <v>18</v>
      </c>
      <c r="N65" s="15" t="s">
        <v>24</v>
      </c>
      <c r="O65" s="15" t="s">
        <v>302</v>
      </c>
      <c r="P65" s="15" t="s">
        <v>167</v>
      </c>
      <c r="Q65" s="15" t="s">
        <v>303</v>
      </c>
      <c r="R65" s="15" t="s">
        <v>304</v>
      </c>
      <c r="S65" s="15"/>
    </row>
    <row r="66" spans="1:19" s="14" customFormat="1" ht="35.25" customHeight="1">
      <c r="A66" s="23" t="s">
        <v>381</v>
      </c>
      <c r="B66" s="15">
        <v>17</v>
      </c>
      <c r="C66" s="15" t="s">
        <v>3</v>
      </c>
      <c r="D66" s="15" t="s">
        <v>376</v>
      </c>
      <c r="E66" s="15" t="s">
        <v>16</v>
      </c>
      <c r="F66" s="15" t="s">
        <v>23</v>
      </c>
      <c r="G66" s="15" t="s">
        <v>18</v>
      </c>
      <c r="H66" s="15">
        <v>4</v>
      </c>
      <c r="I66" s="15">
        <v>3</v>
      </c>
      <c r="J66" s="15">
        <v>4</v>
      </c>
      <c r="K66" s="15">
        <v>3</v>
      </c>
      <c r="L66" s="15">
        <v>3</v>
      </c>
      <c r="M66" s="15" t="s">
        <v>18</v>
      </c>
      <c r="N66" s="15" t="s">
        <v>24</v>
      </c>
      <c r="O66" s="15" t="s">
        <v>167</v>
      </c>
      <c r="P66" s="15" t="s">
        <v>47</v>
      </c>
      <c r="Q66" s="15" t="s">
        <v>305</v>
      </c>
      <c r="R66" s="15" t="s">
        <v>306</v>
      </c>
      <c r="S66" s="15"/>
    </row>
    <row r="67" spans="1:19" s="14" customFormat="1" ht="35.25" customHeight="1">
      <c r="A67" s="23" t="s">
        <v>381</v>
      </c>
      <c r="B67" s="15">
        <v>17</v>
      </c>
      <c r="C67" s="15" t="s">
        <v>3</v>
      </c>
      <c r="D67" s="15" t="s">
        <v>376</v>
      </c>
      <c r="E67" s="15" t="s">
        <v>16</v>
      </c>
      <c r="F67" s="15" t="s">
        <v>98</v>
      </c>
      <c r="G67" s="15" t="s">
        <v>18</v>
      </c>
      <c r="H67" s="15">
        <v>4</v>
      </c>
      <c r="I67" s="15">
        <v>4</v>
      </c>
      <c r="J67" s="15">
        <v>4</v>
      </c>
      <c r="K67" s="15">
        <v>3</v>
      </c>
      <c r="L67" s="15">
        <v>4</v>
      </c>
      <c r="M67" s="15" t="s">
        <v>18</v>
      </c>
      <c r="N67" s="15" t="s">
        <v>307</v>
      </c>
      <c r="O67" s="15" t="s">
        <v>65</v>
      </c>
      <c r="P67" s="15" t="s">
        <v>308</v>
      </c>
      <c r="Q67" s="15" t="s">
        <v>309</v>
      </c>
      <c r="R67" s="15" t="s">
        <v>310</v>
      </c>
      <c r="S67" s="15"/>
    </row>
    <row r="68" spans="1:19" s="14" customFormat="1" ht="35.25" customHeight="1">
      <c r="A68" s="23" t="s">
        <v>381</v>
      </c>
      <c r="B68" s="15">
        <v>18</v>
      </c>
      <c r="C68" s="15" t="s">
        <v>3</v>
      </c>
      <c r="D68" s="15" t="s">
        <v>376</v>
      </c>
      <c r="E68" s="15" t="s">
        <v>284</v>
      </c>
      <c r="F68" s="15" t="s">
        <v>119</v>
      </c>
      <c r="G68" s="15" t="s">
        <v>18</v>
      </c>
      <c r="H68" s="15">
        <v>4</v>
      </c>
      <c r="I68" s="15">
        <v>4</v>
      </c>
      <c r="J68" s="15">
        <v>4</v>
      </c>
      <c r="K68" s="15">
        <v>4</v>
      </c>
      <c r="L68" s="15">
        <v>4</v>
      </c>
      <c r="M68" s="15" t="s">
        <v>18</v>
      </c>
      <c r="N68" s="15" t="s">
        <v>41</v>
      </c>
      <c r="O68" s="15" t="s">
        <v>343</v>
      </c>
      <c r="P68" s="15" t="s">
        <v>344</v>
      </c>
      <c r="Q68" s="15" t="s">
        <v>345</v>
      </c>
      <c r="R68" s="15" t="s">
        <v>346</v>
      </c>
      <c r="S68" s="15"/>
    </row>
    <row r="69" spans="1:19" s="14" customFormat="1" ht="35.25" customHeight="1">
      <c r="A69" s="23" t="s">
        <v>381</v>
      </c>
      <c r="B69" s="15">
        <v>18</v>
      </c>
      <c r="C69" s="15" t="s">
        <v>3</v>
      </c>
      <c r="D69" s="15" t="s">
        <v>347</v>
      </c>
      <c r="E69" s="15" t="s">
        <v>16</v>
      </c>
      <c r="F69" s="15" t="s">
        <v>23</v>
      </c>
      <c r="G69" s="15" t="s">
        <v>18</v>
      </c>
      <c r="H69" s="15">
        <v>3</v>
      </c>
      <c r="I69" s="15">
        <v>4</v>
      </c>
      <c r="J69" s="15">
        <v>4</v>
      </c>
      <c r="K69" s="15">
        <v>4</v>
      </c>
      <c r="L69" s="15">
        <v>4</v>
      </c>
      <c r="M69" s="15" t="s">
        <v>18</v>
      </c>
      <c r="N69" s="15" t="s">
        <v>65</v>
      </c>
      <c r="O69" s="15" t="s">
        <v>348</v>
      </c>
      <c r="P69" s="15"/>
      <c r="Q69" s="15" t="s">
        <v>349</v>
      </c>
      <c r="R69" s="15" t="s">
        <v>350</v>
      </c>
      <c r="S69" s="15"/>
    </row>
    <row r="70" spans="1:19" s="14" customFormat="1" ht="35.25" customHeight="1">
      <c r="A70" s="23" t="s">
        <v>381</v>
      </c>
      <c r="B70" s="15">
        <v>17</v>
      </c>
      <c r="C70" s="15" t="s">
        <v>3</v>
      </c>
      <c r="D70" s="15" t="s">
        <v>377</v>
      </c>
      <c r="E70" s="15" t="s">
        <v>16</v>
      </c>
      <c r="F70" s="15" t="s">
        <v>23</v>
      </c>
      <c r="G70" s="15" t="s">
        <v>18</v>
      </c>
      <c r="H70" s="15">
        <v>4</v>
      </c>
      <c r="I70" s="15">
        <v>4</v>
      </c>
      <c r="J70" s="15">
        <v>3</v>
      </c>
      <c r="K70" s="15">
        <v>4</v>
      </c>
      <c r="L70" s="15">
        <v>4</v>
      </c>
      <c r="M70" s="15" t="s">
        <v>18</v>
      </c>
      <c r="N70" s="15" t="s">
        <v>65</v>
      </c>
      <c r="O70" s="15" t="s">
        <v>130</v>
      </c>
      <c r="P70" s="15" t="s">
        <v>311</v>
      </c>
      <c r="Q70" s="15" t="s">
        <v>312</v>
      </c>
      <c r="R70" s="15" t="s">
        <v>313</v>
      </c>
      <c r="S70" s="15"/>
    </row>
    <row r="71" spans="1:19" s="14" customFormat="1" ht="35.25" customHeight="1">
      <c r="A71" s="23" t="s">
        <v>381</v>
      </c>
      <c r="B71" s="15">
        <v>17</v>
      </c>
      <c r="C71" s="15" t="s">
        <v>3</v>
      </c>
      <c r="D71" s="15" t="s">
        <v>377</v>
      </c>
      <c r="E71" s="15" t="s">
        <v>16</v>
      </c>
      <c r="F71" s="15" t="s">
        <v>23</v>
      </c>
      <c r="G71" s="15" t="s">
        <v>18</v>
      </c>
      <c r="H71" s="15">
        <v>4</v>
      </c>
      <c r="I71" s="15">
        <v>4</v>
      </c>
      <c r="J71" s="15">
        <v>3</v>
      </c>
      <c r="K71" s="15">
        <v>4</v>
      </c>
      <c r="L71" s="15">
        <v>4</v>
      </c>
      <c r="M71" s="15" t="s">
        <v>18</v>
      </c>
      <c r="N71" s="15" t="s">
        <v>65</v>
      </c>
      <c r="O71" s="15" t="s">
        <v>314</v>
      </c>
      <c r="P71" s="15" t="s">
        <v>130</v>
      </c>
      <c r="Q71" s="15" t="s">
        <v>312</v>
      </c>
      <c r="R71" s="15" t="s">
        <v>313</v>
      </c>
      <c r="S71" s="15"/>
    </row>
    <row r="72" spans="1:19" s="14" customFormat="1" ht="35.25" customHeight="1">
      <c r="A72" s="23" t="s">
        <v>381</v>
      </c>
      <c r="B72" s="15">
        <v>17</v>
      </c>
      <c r="C72" s="15" t="s">
        <v>3</v>
      </c>
      <c r="D72" s="15" t="s">
        <v>377</v>
      </c>
      <c r="E72" s="15" t="s">
        <v>16</v>
      </c>
      <c r="F72" s="15" t="s">
        <v>98</v>
      </c>
      <c r="G72" s="15" t="s">
        <v>18</v>
      </c>
      <c r="H72" s="15">
        <v>4</v>
      </c>
      <c r="I72" s="15">
        <v>4</v>
      </c>
      <c r="J72" s="15">
        <v>4</v>
      </c>
      <c r="K72" s="15">
        <v>4</v>
      </c>
      <c r="L72" s="15">
        <v>4</v>
      </c>
      <c r="M72" s="15" t="s">
        <v>18</v>
      </c>
      <c r="N72" s="15" t="s">
        <v>315</v>
      </c>
      <c r="O72" s="15" t="s">
        <v>287</v>
      </c>
      <c r="P72" s="15"/>
      <c r="Q72" s="15" t="s">
        <v>316</v>
      </c>
      <c r="R72" s="15" t="s">
        <v>317</v>
      </c>
      <c r="S72" s="15"/>
    </row>
    <row r="73" spans="1:19" s="14" customFormat="1" ht="35.25" customHeight="1">
      <c r="A73" s="23" t="s">
        <v>381</v>
      </c>
      <c r="B73" s="15">
        <v>16</v>
      </c>
      <c r="C73" s="15" t="s">
        <v>3</v>
      </c>
      <c r="D73" s="15" t="s">
        <v>378</v>
      </c>
      <c r="E73" s="15" t="s">
        <v>16</v>
      </c>
      <c r="F73" s="15" t="s">
        <v>17</v>
      </c>
      <c r="G73" s="15" t="s">
        <v>18</v>
      </c>
      <c r="H73" s="15">
        <v>4</v>
      </c>
      <c r="I73" s="15">
        <v>1</v>
      </c>
      <c r="J73" s="15">
        <v>4</v>
      </c>
      <c r="K73" s="15">
        <v>3</v>
      </c>
      <c r="L73" s="15">
        <v>3</v>
      </c>
      <c r="M73" s="15" t="s">
        <v>18</v>
      </c>
      <c r="N73" s="15" t="s">
        <v>287</v>
      </c>
      <c r="O73" s="15"/>
      <c r="P73" s="15"/>
      <c r="Q73" s="15" t="s">
        <v>298</v>
      </c>
      <c r="R73" s="15" t="s">
        <v>220</v>
      </c>
      <c r="S73" s="15"/>
    </row>
    <row r="74" spans="1:19" s="14" customFormat="1" ht="35.25" customHeight="1">
      <c r="A74" s="23" t="s">
        <v>381</v>
      </c>
      <c r="B74" s="15">
        <v>17</v>
      </c>
      <c r="C74" s="15" t="s">
        <v>3</v>
      </c>
      <c r="D74" s="15" t="s">
        <v>378</v>
      </c>
      <c r="E74" s="15" t="s">
        <v>16</v>
      </c>
      <c r="F74" s="15" t="s">
        <v>64</v>
      </c>
      <c r="G74" s="15" t="s">
        <v>18</v>
      </c>
      <c r="H74" s="15">
        <v>4</v>
      </c>
      <c r="I74" s="15">
        <v>3</v>
      </c>
      <c r="J74" s="15">
        <v>3</v>
      </c>
      <c r="K74" s="15">
        <v>4</v>
      </c>
      <c r="L74" s="15">
        <v>4</v>
      </c>
      <c r="M74" s="15" t="s">
        <v>18</v>
      </c>
      <c r="N74" s="15" t="s">
        <v>318</v>
      </c>
      <c r="O74" s="15" t="s">
        <v>24</v>
      </c>
      <c r="P74" s="15" t="s">
        <v>244</v>
      </c>
      <c r="Q74" s="15" t="s">
        <v>128</v>
      </c>
      <c r="R74" s="15" t="s">
        <v>319</v>
      </c>
      <c r="S74" s="15"/>
    </row>
    <row r="75" spans="1:19" s="14" customFormat="1" ht="35.25" customHeight="1">
      <c r="A75" s="23" t="s">
        <v>381</v>
      </c>
      <c r="B75" s="15">
        <v>17</v>
      </c>
      <c r="C75" s="15" t="s">
        <v>3</v>
      </c>
      <c r="D75" s="15" t="s">
        <v>378</v>
      </c>
      <c r="E75" s="15" t="s">
        <v>16</v>
      </c>
      <c r="F75" s="15" t="s">
        <v>23</v>
      </c>
      <c r="G75" s="15" t="s">
        <v>18</v>
      </c>
      <c r="H75" s="15">
        <v>4</v>
      </c>
      <c r="I75" s="15">
        <v>4</v>
      </c>
      <c r="J75" s="15">
        <v>4</v>
      </c>
      <c r="K75" s="15">
        <v>4</v>
      </c>
      <c r="L75" s="15">
        <v>4</v>
      </c>
      <c r="M75" s="15" t="s">
        <v>18</v>
      </c>
      <c r="N75" s="15" t="s">
        <v>24</v>
      </c>
      <c r="O75" s="15" t="s">
        <v>314</v>
      </c>
      <c r="P75" s="15" t="s">
        <v>216</v>
      </c>
      <c r="Q75" s="15" t="s">
        <v>320</v>
      </c>
      <c r="R75" s="15" t="s">
        <v>321</v>
      </c>
      <c r="S75" s="15"/>
    </row>
    <row r="76" spans="1:19" s="14" customFormat="1" ht="35.25" customHeight="1">
      <c r="A76" s="23" t="s">
        <v>381</v>
      </c>
      <c r="B76" s="15">
        <v>17</v>
      </c>
      <c r="C76" s="15" t="s">
        <v>3</v>
      </c>
      <c r="D76" s="15" t="s">
        <v>378</v>
      </c>
      <c r="E76" s="15" t="s">
        <v>16</v>
      </c>
      <c r="F76" s="15" t="s">
        <v>17</v>
      </c>
      <c r="G76" s="15" t="s">
        <v>18</v>
      </c>
      <c r="H76" s="15">
        <v>4</v>
      </c>
      <c r="I76" s="15">
        <v>2</v>
      </c>
      <c r="J76" s="15">
        <v>4</v>
      </c>
      <c r="K76" s="15">
        <v>4</v>
      </c>
      <c r="L76" s="15">
        <v>4</v>
      </c>
      <c r="M76" s="15" t="s">
        <v>18</v>
      </c>
      <c r="N76" s="15" t="s">
        <v>170</v>
      </c>
      <c r="O76" s="15" t="s">
        <v>32</v>
      </c>
      <c r="P76" s="15" t="s">
        <v>322</v>
      </c>
      <c r="Q76" s="15" t="s">
        <v>246</v>
      </c>
      <c r="R76" s="15"/>
      <c r="S76" s="15"/>
    </row>
    <row r="77" spans="1:19" s="14" customFormat="1" ht="35.25" customHeight="1">
      <c r="A77" s="24" t="s">
        <v>382</v>
      </c>
      <c r="B77" s="15">
        <v>14</v>
      </c>
      <c r="C77" s="15" t="s">
        <v>1</v>
      </c>
      <c r="D77" s="15" t="s">
        <v>376</v>
      </c>
      <c r="E77" s="15" t="s">
        <v>16</v>
      </c>
      <c r="F77" s="15" t="s">
        <v>23</v>
      </c>
      <c r="G77" s="15" t="s">
        <v>18</v>
      </c>
      <c r="H77" s="15">
        <v>3</v>
      </c>
      <c r="I77" s="15">
        <v>3</v>
      </c>
      <c r="J77" s="15">
        <v>4</v>
      </c>
      <c r="K77" s="15">
        <v>4</v>
      </c>
      <c r="L77" s="15">
        <v>4</v>
      </c>
      <c r="M77" s="15" t="s">
        <v>18</v>
      </c>
      <c r="N77" s="15" t="s">
        <v>65</v>
      </c>
      <c r="O77" s="15" t="s">
        <v>103</v>
      </c>
      <c r="P77" s="15" t="s">
        <v>104</v>
      </c>
      <c r="Q77" s="15" t="s">
        <v>105</v>
      </c>
      <c r="R77" s="15" t="s">
        <v>106</v>
      </c>
      <c r="S77" s="15"/>
    </row>
    <row r="78" spans="1:19" s="14" customFormat="1" ht="35.25" customHeight="1">
      <c r="A78" s="24" t="s">
        <v>382</v>
      </c>
      <c r="B78" s="15">
        <v>13</v>
      </c>
      <c r="C78" s="15" t="s">
        <v>1</v>
      </c>
      <c r="D78" s="15" t="s">
        <v>376</v>
      </c>
      <c r="E78" s="15" t="s">
        <v>16</v>
      </c>
      <c r="F78" s="15" t="s">
        <v>23</v>
      </c>
      <c r="G78" s="15" t="s">
        <v>430</v>
      </c>
      <c r="H78" s="15">
        <v>4</v>
      </c>
      <c r="I78" s="15">
        <v>4</v>
      </c>
      <c r="J78" s="15">
        <v>4</v>
      </c>
      <c r="K78" s="15">
        <v>4</v>
      </c>
      <c r="L78" s="15">
        <v>4</v>
      </c>
      <c r="M78" s="15" t="s">
        <v>18</v>
      </c>
      <c r="N78" s="15" t="s">
        <v>24</v>
      </c>
      <c r="O78" s="15" t="s">
        <v>167</v>
      </c>
      <c r="P78" s="15"/>
      <c r="Q78" s="15" t="s">
        <v>35</v>
      </c>
      <c r="R78" s="15" t="s">
        <v>36</v>
      </c>
      <c r="S78" s="15"/>
    </row>
    <row r="79" spans="1:19" s="14" customFormat="1" ht="35.25" customHeight="1">
      <c r="A79" s="24" t="s">
        <v>382</v>
      </c>
      <c r="B79" s="15">
        <v>14</v>
      </c>
      <c r="C79" s="15" t="s">
        <v>1</v>
      </c>
      <c r="D79" s="15" t="s">
        <v>376</v>
      </c>
      <c r="E79" s="15" t="s">
        <v>16</v>
      </c>
      <c r="F79" s="15" t="s">
        <v>23</v>
      </c>
      <c r="G79" s="15" t="s">
        <v>18</v>
      </c>
      <c r="H79" s="15">
        <v>4</v>
      </c>
      <c r="I79" s="15">
        <v>4</v>
      </c>
      <c r="J79" s="15">
        <v>4</v>
      </c>
      <c r="K79" s="15">
        <v>4</v>
      </c>
      <c r="L79" s="15">
        <v>4</v>
      </c>
      <c r="M79" s="15" t="s">
        <v>18</v>
      </c>
      <c r="N79" s="15" t="s">
        <v>65</v>
      </c>
      <c r="O79" s="15" t="s">
        <v>19</v>
      </c>
      <c r="P79" s="15" t="s">
        <v>99</v>
      </c>
      <c r="Q79" s="15" t="s">
        <v>107</v>
      </c>
      <c r="R79" s="15" t="s">
        <v>108</v>
      </c>
      <c r="S79" s="15"/>
    </row>
    <row r="80" spans="1:19" s="14" customFormat="1" ht="35.25" customHeight="1">
      <c r="A80" s="24" t="s">
        <v>382</v>
      </c>
      <c r="B80" s="15">
        <v>16</v>
      </c>
      <c r="C80" s="15" t="s">
        <v>4</v>
      </c>
      <c r="D80" s="15" t="s">
        <v>376</v>
      </c>
      <c r="E80" s="15" t="s">
        <v>16</v>
      </c>
      <c r="F80" s="15" t="s">
        <v>23</v>
      </c>
      <c r="G80" s="15" t="s">
        <v>18</v>
      </c>
      <c r="H80" s="15">
        <v>4</v>
      </c>
      <c r="I80" s="15">
        <v>4</v>
      </c>
      <c r="J80" s="15">
        <v>4</v>
      </c>
      <c r="K80" s="15">
        <v>4</v>
      </c>
      <c r="L80" s="15">
        <v>4</v>
      </c>
      <c r="M80" s="15" t="s">
        <v>18</v>
      </c>
      <c r="N80" s="15" t="s">
        <v>24</v>
      </c>
      <c r="O80" s="15" t="s">
        <v>170</v>
      </c>
      <c r="P80" s="15" t="s">
        <v>167</v>
      </c>
      <c r="Q80" s="15" t="s">
        <v>262</v>
      </c>
      <c r="R80" s="15" t="s">
        <v>263</v>
      </c>
      <c r="S80" s="15"/>
    </row>
    <row r="81" spans="1:19" s="14" customFormat="1" ht="35.25" customHeight="1">
      <c r="A81" s="24" t="s">
        <v>382</v>
      </c>
      <c r="B81" s="15">
        <v>16</v>
      </c>
      <c r="C81" s="15" t="s">
        <v>4</v>
      </c>
      <c r="D81" s="15" t="s">
        <v>376</v>
      </c>
      <c r="E81" s="15" t="s">
        <v>16</v>
      </c>
      <c r="F81" s="15" t="s">
        <v>23</v>
      </c>
      <c r="G81" s="15" t="s">
        <v>18</v>
      </c>
      <c r="H81" s="15">
        <v>4</v>
      </c>
      <c r="I81" s="15">
        <v>4</v>
      </c>
      <c r="J81" s="15">
        <v>4</v>
      </c>
      <c r="K81" s="15">
        <v>3</v>
      </c>
      <c r="L81" s="15">
        <v>3</v>
      </c>
      <c r="M81" s="15" t="s">
        <v>430</v>
      </c>
      <c r="N81" s="15" t="s">
        <v>264</v>
      </c>
      <c r="O81" s="15" t="s">
        <v>130</v>
      </c>
      <c r="P81" s="15" t="s">
        <v>44</v>
      </c>
      <c r="Q81" s="15" t="s">
        <v>265</v>
      </c>
      <c r="R81" s="15" t="s">
        <v>266</v>
      </c>
      <c r="S81" s="15"/>
    </row>
    <row r="82" spans="1:19" s="14" customFormat="1" ht="35.25" customHeight="1">
      <c r="A82" s="24" t="s">
        <v>382</v>
      </c>
      <c r="B82" s="15">
        <v>15</v>
      </c>
      <c r="C82" s="15" t="s">
        <v>4</v>
      </c>
      <c r="D82" s="15" t="s">
        <v>376</v>
      </c>
      <c r="E82" s="15" t="s">
        <v>16</v>
      </c>
      <c r="F82" s="15" t="s">
        <v>23</v>
      </c>
      <c r="G82" s="15" t="s">
        <v>18</v>
      </c>
      <c r="H82" s="15">
        <v>4</v>
      </c>
      <c r="I82" s="15">
        <v>4</v>
      </c>
      <c r="J82" s="15">
        <v>4</v>
      </c>
      <c r="K82" s="15">
        <v>4</v>
      </c>
      <c r="L82" s="15">
        <v>4</v>
      </c>
      <c r="M82" s="15" t="s">
        <v>18</v>
      </c>
      <c r="N82" s="15" t="s">
        <v>178</v>
      </c>
      <c r="O82" s="15" t="s">
        <v>65</v>
      </c>
      <c r="P82" s="15" t="s">
        <v>114</v>
      </c>
      <c r="Q82" s="15" t="s">
        <v>179</v>
      </c>
      <c r="R82" s="15" t="s">
        <v>180</v>
      </c>
      <c r="S82" s="15"/>
    </row>
    <row r="83" spans="1:19" s="14" customFormat="1" ht="35.25" customHeight="1">
      <c r="A83" s="24" t="s">
        <v>382</v>
      </c>
      <c r="B83" s="15">
        <v>15</v>
      </c>
      <c r="C83" s="15" t="s">
        <v>4</v>
      </c>
      <c r="D83" s="15" t="s">
        <v>376</v>
      </c>
      <c r="E83" s="15" t="s">
        <v>16</v>
      </c>
      <c r="F83" s="15" t="s">
        <v>23</v>
      </c>
      <c r="G83" s="15" t="s">
        <v>18</v>
      </c>
      <c r="H83" s="15">
        <v>4</v>
      </c>
      <c r="I83" s="15">
        <v>4</v>
      </c>
      <c r="J83" s="15">
        <v>4</v>
      </c>
      <c r="K83" s="15">
        <v>4</v>
      </c>
      <c r="L83" s="15">
        <v>4</v>
      </c>
      <c r="M83" s="15" t="s">
        <v>18</v>
      </c>
      <c r="N83" s="15" t="s">
        <v>588</v>
      </c>
      <c r="O83" s="15" t="s">
        <v>92</v>
      </c>
      <c r="P83" s="15" t="s">
        <v>178</v>
      </c>
      <c r="Q83" s="15" t="s">
        <v>181</v>
      </c>
      <c r="R83" s="15" t="s">
        <v>182</v>
      </c>
      <c r="S83" s="15"/>
    </row>
    <row r="84" spans="1:19" s="14" customFormat="1" ht="35.25" customHeight="1">
      <c r="A84" s="24" t="s">
        <v>382</v>
      </c>
      <c r="B84" s="15">
        <v>17</v>
      </c>
      <c r="C84" s="15" t="s">
        <v>3</v>
      </c>
      <c r="D84" s="15" t="s">
        <v>376</v>
      </c>
      <c r="E84" s="15" t="s">
        <v>16</v>
      </c>
      <c r="F84" s="15"/>
      <c r="G84" s="15" t="s">
        <v>18</v>
      </c>
      <c r="H84" s="15">
        <v>3</v>
      </c>
      <c r="I84" s="15">
        <v>4</v>
      </c>
      <c r="J84" s="15">
        <v>4</v>
      </c>
      <c r="K84" s="15">
        <v>3</v>
      </c>
      <c r="L84" s="15">
        <v>2</v>
      </c>
      <c r="M84" s="15" t="s">
        <v>18</v>
      </c>
      <c r="N84" s="15" t="s">
        <v>323</v>
      </c>
      <c r="O84" s="15" t="s">
        <v>167</v>
      </c>
      <c r="P84" s="15" t="s">
        <v>324</v>
      </c>
      <c r="Q84" s="15" t="s">
        <v>325</v>
      </c>
      <c r="R84" s="15" t="s">
        <v>326</v>
      </c>
      <c r="S84" s="15"/>
    </row>
    <row r="85" spans="1:19" s="14" customFormat="1" ht="35.25" customHeight="1">
      <c r="A85" s="24" t="s">
        <v>382</v>
      </c>
      <c r="B85" s="15">
        <v>17</v>
      </c>
      <c r="C85" s="15" t="s">
        <v>3</v>
      </c>
      <c r="D85" s="15" t="s">
        <v>376</v>
      </c>
      <c r="E85" s="15" t="s">
        <v>16</v>
      </c>
      <c r="F85" s="15" t="s">
        <v>23</v>
      </c>
      <c r="G85" s="15" t="s">
        <v>18</v>
      </c>
      <c r="H85" s="15">
        <v>4</v>
      </c>
      <c r="I85" s="15">
        <v>4</v>
      </c>
      <c r="J85" s="15">
        <v>4</v>
      </c>
      <c r="K85" s="15">
        <v>4</v>
      </c>
      <c r="L85" s="15">
        <v>2</v>
      </c>
      <c r="M85" s="15" t="s">
        <v>430</v>
      </c>
      <c r="N85" s="15" t="s">
        <v>300</v>
      </c>
      <c r="O85" s="15" t="s">
        <v>186</v>
      </c>
      <c r="P85" s="15" t="s">
        <v>167</v>
      </c>
      <c r="Q85" s="15" t="s">
        <v>327</v>
      </c>
      <c r="R85" s="15" t="s">
        <v>188</v>
      </c>
      <c r="S85" s="15"/>
    </row>
    <row r="86" spans="1:19" s="14" customFormat="1" ht="35.25" customHeight="1">
      <c r="A86" s="24" t="s">
        <v>382</v>
      </c>
      <c r="B86" s="15">
        <v>17</v>
      </c>
      <c r="C86" s="15" t="s">
        <v>3</v>
      </c>
      <c r="D86" s="15" t="s">
        <v>376</v>
      </c>
      <c r="E86" s="15" t="s">
        <v>16</v>
      </c>
      <c r="F86" s="15" t="s">
        <v>23</v>
      </c>
      <c r="G86" s="15" t="s">
        <v>18</v>
      </c>
      <c r="H86" s="15">
        <v>4</v>
      </c>
      <c r="I86" s="15">
        <v>4</v>
      </c>
      <c r="J86" s="15">
        <v>4</v>
      </c>
      <c r="K86" s="15">
        <v>3</v>
      </c>
      <c r="L86" s="15">
        <v>4</v>
      </c>
      <c r="M86" s="15" t="s">
        <v>18</v>
      </c>
      <c r="N86" s="15" t="s">
        <v>134</v>
      </c>
      <c r="O86" s="15"/>
      <c r="P86" s="15"/>
      <c r="Q86" s="15" t="s">
        <v>118</v>
      </c>
      <c r="R86" s="15" t="s">
        <v>328</v>
      </c>
      <c r="S86" s="15"/>
    </row>
    <row r="87" spans="1:19" s="14" customFormat="1" ht="35.25" customHeight="1">
      <c r="A87" s="24" t="s">
        <v>382</v>
      </c>
      <c r="B87" s="15">
        <v>17</v>
      </c>
      <c r="C87" s="15" t="s">
        <v>3</v>
      </c>
      <c r="D87" s="15" t="s">
        <v>376</v>
      </c>
      <c r="E87" s="15" t="s">
        <v>16</v>
      </c>
      <c r="F87" s="15" t="s">
        <v>17</v>
      </c>
      <c r="G87" s="15" t="s">
        <v>18</v>
      </c>
      <c r="H87" s="15">
        <v>4</v>
      </c>
      <c r="I87" s="15">
        <v>4</v>
      </c>
      <c r="J87" s="15">
        <v>4</v>
      </c>
      <c r="K87" s="15">
        <v>4</v>
      </c>
      <c r="L87" s="15">
        <v>4</v>
      </c>
      <c r="M87" s="15" t="s">
        <v>18</v>
      </c>
      <c r="N87" s="15" t="s">
        <v>287</v>
      </c>
      <c r="O87" s="15" t="s">
        <v>189</v>
      </c>
      <c r="P87" s="15" t="s">
        <v>65</v>
      </c>
      <c r="Q87" s="15" t="s">
        <v>329</v>
      </c>
      <c r="R87" s="15" t="s">
        <v>330</v>
      </c>
      <c r="S87" s="15"/>
    </row>
    <row r="88" spans="1:19" s="14" customFormat="1" ht="35.25" customHeight="1">
      <c r="A88" s="24" t="s">
        <v>382</v>
      </c>
      <c r="B88" s="15">
        <v>16</v>
      </c>
      <c r="C88" s="15" t="s">
        <v>3</v>
      </c>
      <c r="D88" s="15" t="s">
        <v>376</v>
      </c>
      <c r="E88" s="15" t="s">
        <v>16</v>
      </c>
      <c r="F88" s="15" t="s">
        <v>17</v>
      </c>
      <c r="G88" s="15" t="s">
        <v>18</v>
      </c>
      <c r="H88" s="15">
        <v>4</v>
      </c>
      <c r="I88" s="15">
        <v>2</v>
      </c>
      <c r="J88" s="15">
        <v>4</v>
      </c>
      <c r="K88" s="15">
        <v>4</v>
      </c>
      <c r="L88" s="15">
        <v>4</v>
      </c>
      <c r="M88" s="15" t="s">
        <v>18</v>
      </c>
      <c r="N88" s="15" t="s">
        <v>134</v>
      </c>
      <c r="O88" s="15" t="s">
        <v>240</v>
      </c>
      <c r="P88" s="15" t="s">
        <v>299</v>
      </c>
      <c r="Q88" s="15" t="s">
        <v>300</v>
      </c>
      <c r="R88" s="15" t="s">
        <v>220</v>
      </c>
      <c r="S88" s="15"/>
    </row>
    <row r="89" spans="1:19" s="14" customFormat="1" ht="35.25" customHeight="1">
      <c r="A89" s="24" t="s">
        <v>382</v>
      </c>
      <c r="B89" s="15">
        <v>17</v>
      </c>
      <c r="C89" s="15" t="s">
        <v>3</v>
      </c>
      <c r="D89" s="15" t="s">
        <v>376</v>
      </c>
      <c r="E89" s="15" t="s">
        <v>16</v>
      </c>
      <c r="F89" s="15" t="s">
        <v>23</v>
      </c>
      <c r="G89" s="15" t="s">
        <v>18</v>
      </c>
      <c r="H89" s="15">
        <v>4</v>
      </c>
      <c r="I89" s="15">
        <v>4</v>
      </c>
      <c r="J89" s="15">
        <v>4</v>
      </c>
      <c r="K89" s="15">
        <v>4</v>
      </c>
      <c r="L89" s="15">
        <v>4</v>
      </c>
      <c r="M89" s="15" t="s">
        <v>18</v>
      </c>
      <c r="N89" s="15" t="s">
        <v>170</v>
      </c>
      <c r="O89" s="15" t="s">
        <v>331</v>
      </c>
      <c r="P89" s="15" t="s">
        <v>332</v>
      </c>
      <c r="Q89" s="15" t="s">
        <v>333</v>
      </c>
      <c r="R89" s="15" t="s">
        <v>76</v>
      </c>
      <c r="S89" s="15"/>
    </row>
    <row r="90" spans="1:19" s="14" customFormat="1" ht="35.25" customHeight="1">
      <c r="A90" s="24" t="s">
        <v>382</v>
      </c>
      <c r="B90" s="15">
        <v>17</v>
      </c>
      <c r="C90" s="15" t="s">
        <v>3</v>
      </c>
      <c r="D90" s="15" t="s">
        <v>376</v>
      </c>
      <c r="E90" s="15" t="s">
        <v>16</v>
      </c>
      <c r="F90" s="15" t="s">
        <v>23</v>
      </c>
      <c r="G90" s="15" t="s">
        <v>18</v>
      </c>
      <c r="H90" s="15">
        <v>4</v>
      </c>
      <c r="I90" s="15">
        <v>4</v>
      </c>
      <c r="J90" s="15">
        <v>4</v>
      </c>
      <c r="K90" s="15">
        <v>4</v>
      </c>
      <c r="L90" s="15">
        <v>4</v>
      </c>
      <c r="M90" s="15" t="s">
        <v>18</v>
      </c>
      <c r="N90" s="15" t="s">
        <v>334</v>
      </c>
      <c r="O90" s="15" t="s">
        <v>197</v>
      </c>
      <c r="P90" s="15" t="s">
        <v>335</v>
      </c>
      <c r="Q90" s="15" t="s">
        <v>336</v>
      </c>
      <c r="R90" s="15" t="s">
        <v>266</v>
      </c>
      <c r="S90" s="15"/>
    </row>
    <row r="91" spans="1:19" s="14" customFormat="1" ht="35.25" customHeight="1">
      <c r="A91" s="24" t="s">
        <v>382</v>
      </c>
      <c r="B91" s="15">
        <v>18</v>
      </c>
      <c r="C91" s="15" t="s">
        <v>3</v>
      </c>
      <c r="D91" s="15" t="s">
        <v>376</v>
      </c>
      <c r="E91" s="15" t="s">
        <v>16</v>
      </c>
      <c r="F91" s="15" t="s">
        <v>23</v>
      </c>
      <c r="G91" s="15" t="s">
        <v>18</v>
      </c>
      <c r="H91" s="15">
        <v>4</v>
      </c>
      <c r="I91" s="15">
        <v>3</v>
      </c>
      <c r="J91" s="15">
        <v>4</v>
      </c>
      <c r="K91" s="15">
        <v>3</v>
      </c>
      <c r="L91" s="15">
        <v>2</v>
      </c>
      <c r="M91" s="15" t="s">
        <v>18</v>
      </c>
      <c r="N91" s="15" t="s">
        <v>351</v>
      </c>
      <c r="O91" s="15" t="s">
        <v>36</v>
      </c>
      <c r="P91" s="15"/>
      <c r="Q91" s="15" t="s">
        <v>337</v>
      </c>
      <c r="R91" s="15" t="s">
        <v>352</v>
      </c>
      <c r="S91" s="15"/>
    </row>
    <row r="92" spans="1:19" s="14" customFormat="1" ht="35.25" customHeight="1">
      <c r="A92" s="24" t="s">
        <v>382</v>
      </c>
      <c r="B92" s="15">
        <v>17</v>
      </c>
      <c r="C92" s="15" t="s">
        <v>353</v>
      </c>
      <c r="D92" s="15" t="s">
        <v>376</v>
      </c>
      <c r="E92" s="15" t="s">
        <v>16</v>
      </c>
      <c r="F92" s="15" t="s">
        <v>23</v>
      </c>
      <c r="G92" s="15" t="s">
        <v>18</v>
      </c>
      <c r="H92" s="15">
        <v>4</v>
      </c>
      <c r="I92" s="15">
        <v>4</v>
      </c>
      <c r="J92" s="15">
        <v>4</v>
      </c>
      <c r="K92" s="15">
        <v>4</v>
      </c>
      <c r="L92" s="15">
        <v>4</v>
      </c>
      <c r="M92" s="15" t="s">
        <v>18</v>
      </c>
      <c r="N92" s="15" t="s">
        <v>167</v>
      </c>
      <c r="O92" s="15" t="s">
        <v>354</v>
      </c>
      <c r="P92" s="15"/>
      <c r="Q92" s="15" t="s">
        <v>57</v>
      </c>
      <c r="R92" s="15" t="s">
        <v>355</v>
      </c>
      <c r="S92" s="15"/>
    </row>
    <row r="93" spans="1:19" s="14" customFormat="1" ht="35.25" customHeight="1">
      <c r="A93" s="24" t="s">
        <v>382</v>
      </c>
      <c r="B93" s="15">
        <v>16</v>
      </c>
      <c r="C93" s="15" t="s">
        <v>2</v>
      </c>
      <c r="D93" s="15" t="s">
        <v>376</v>
      </c>
      <c r="E93" s="15" t="s">
        <v>16</v>
      </c>
      <c r="F93" s="15" t="s">
        <v>64</v>
      </c>
      <c r="G93" s="15" t="s">
        <v>18</v>
      </c>
      <c r="H93" s="15">
        <v>3</v>
      </c>
      <c r="I93" s="15">
        <v>4</v>
      </c>
      <c r="J93" s="15">
        <v>4</v>
      </c>
      <c r="K93" s="15">
        <v>2</v>
      </c>
      <c r="L93" s="15">
        <v>4</v>
      </c>
      <c r="M93" s="15" t="s">
        <v>18</v>
      </c>
      <c r="N93" s="15" t="s">
        <v>65</v>
      </c>
      <c r="O93" s="15" t="s">
        <v>369</v>
      </c>
      <c r="P93" s="15"/>
      <c r="Q93" s="15" t="s">
        <v>337</v>
      </c>
      <c r="R93" s="15" t="s">
        <v>106</v>
      </c>
      <c r="S93" s="15"/>
    </row>
    <row r="94" spans="1:19" s="14" customFormat="1" ht="35.25" customHeight="1">
      <c r="A94" s="24" t="s">
        <v>382</v>
      </c>
      <c r="B94" s="15">
        <v>15</v>
      </c>
      <c r="C94" s="15" t="s">
        <v>2</v>
      </c>
      <c r="D94" s="15" t="s">
        <v>376</v>
      </c>
      <c r="E94" s="15" t="s">
        <v>267</v>
      </c>
      <c r="F94" s="15" t="s">
        <v>23</v>
      </c>
      <c r="G94" s="15" t="s">
        <v>18</v>
      </c>
      <c r="H94" s="15">
        <v>4</v>
      </c>
      <c r="I94" s="15">
        <v>4</v>
      </c>
      <c r="J94" s="15">
        <v>3</v>
      </c>
      <c r="K94" s="15">
        <v>3</v>
      </c>
      <c r="L94" s="15">
        <v>3</v>
      </c>
      <c r="M94" s="15" t="s">
        <v>18</v>
      </c>
      <c r="N94" s="15"/>
      <c r="O94" s="15"/>
      <c r="P94" s="15"/>
      <c r="Q94" s="15" t="s">
        <v>367</v>
      </c>
      <c r="R94" s="15" t="s">
        <v>368</v>
      </c>
      <c r="S94" s="15"/>
    </row>
    <row r="95" spans="1:19" s="14" customFormat="1" ht="35.25" customHeight="1">
      <c r="A95" s="24" t="s">
        <v>382</v>
      </c>
      <c r="B95" s="15">
        <v>16</v>
      </c>
      <c r="C95" s="15" t="s">
        <v>3</v>
      </c>
      <c r="D95" s="15" t="s">
        <v>377</v>
      </c>
      <c r="E95" s="15" t="s">
        <v>16</v>
      </c>
      <c r="F95" s="15" t="s">
        <v>23</v>
      </c>
      <c r="G95" s="15" t="s">
        <v>18</v>
      </c>
      <c r="H95" s="15">
        <v>4</v>
      </c>
      <c r="I95" s="15">
        <v>2</v>
      </c>
      <c r="J95" s="15">
        <v>4</v>
      </c>
      <c r="K95" s="15">
        <v>4</v>
      </c>
      <c r="L95" s="15">
        <v>4</v>
      </c>
      <c r="M95" s="15" t="s">
        <v>18</v>
      </c>
      <c r="N95" s="15" t="s">
        <v>299</v>
      </c>
      <c r="O95" s="15" t="s">
        <v>95</v>
      </c>
      <c r="P95" s="15" t="s">
        <v>24</v>
      </c>
      <c r="Q95" s="15" t="s">
        <v>274</v>
      </c>
      <c r="R95" s="15" t="s">
        <v>106</v>
      </c>
      <c r="S95" s="15"/>
    </row>
    <row r="96" spans="1:19" s="14" customFormat="1" ht="35.25" customHeight="1">
      <c r="A96" s="24" t="s">
        <v>382</v>
      </c>
      <c r="B96" s="15">
        <v>14</v>
      </c>
      <c r="C96" s="15" t="s">
        <v>1</v>
      </c>
      <c r="D96" s="15" t="s">
        <v>377</v>
      </c>
      <c r="E96" s="15" t="s">
        <v>16</v>
      </c>
      <c r="F96" s="15" t="s">
        <v>64</v>
      </c>
      <c r="G96" s="15" t="s">
        <v>430</v>
      </c>
      <c r="H96" s="15">
        <v>3</v>
      </c>
      <c r="I96" s="15">
        <v>2</v>
      </c>
      <c r="J96" s="15">
        <v>2</v>
      </c>
      <c r="K96" s="15">
        <v>2</v>
      </c>
      <c r="L96" s="15">
        <v>4</v>
      </c>
      <c r="M96" s="15" t="s">
        <v>18</v>
      </c>
      <c r="N96" s="15" t="s">
        <v>109</v>
      </c>
      <c r="O96" s="15" t="s">
        <v>70</v>
      </c>
      <c r="P96" s="15"/>
      <c r="Q96" s="15" t="s">
        <v>110</v>
      </c>
      <c r="R96" s="15" t="s">
        <v>111</v>
      </c>
      <c r="S96" s="15"/>
    </row>
    <row r="97" spans="1:19" s="14" customFormat="1" ht="35.25" customHeight="1">
      <c r="A97" s="24" t="s">
        <v>382</v>
      </c>
      <c r="B97" s="15">
        <v>15</v>
      </c>
      <c r="C97" s="15" t="s">
        <v>1</v>
      </c>
      <c r="D97" s="15" t="s">
        <v>377</v>
      </c>
      <c r="E97" s="15" t="s">
        <v>16</v>
      </c>
      <c r="F97" s="15" t="s">
        <v>23</v>
      </c>
      <c r="G97" s="15" t="s">
        <v>18</v>
      </c>
      <c r="H97" s="15">
        <v>4</v>
      </c>
      <c r="I97" s="15">
        <v>4</v>
      </c>
      <c r="J97" s="15">
        <v>4</v>
      </c>
      <c r="K97" s="15">
        <v>4</v>
      </c>
      <c r="L97" s="15">
        <v>4</v>
      </c>
      <c r="M97" s="15" t="s">
        <v>18</v>
      </c>
      <c r="N97" s="15" t="s">
        <v>53</v>
      </c>
      <c r="O97" s="15" t="s">
        <v>116</v>
      </c>
      <c r="P97" s="15" t="s">
        <v>117</v>
      </c>
      <c r="Q97" s="15" t="s">
        <v>118</v>
      </c>
      <c r="R97" s="15" t="s">
        <v>76</v>
      </c>
      <c r="S97" s="15"/>
    </row>
    <row r="98" spans="1:19" s="14" customFormat="1" ht="35.25" customHeight="1">
      <c r="A98" s="24" t="s">
        <v>382</v>
      </c>
      <c r="B98" s="15">
        <v>17</v>
      </c>
      <c r="C98" s="15" t="s">
        <v>3</v>
      </c>
      <c r="D98" s="15" t="s">
        <v>377</v>
      </c>
      <c r="E98" s="15" t="s">
        <v>16</v>
      </c>
      <c r="F98" s="15" t="s">
        <v>23</v>
      </c>
      <c r="G98" s="15" t="s">
        <v>18</v>
      </c>
      <c r="H98" s="15">
        <v>3</v>
      </c>
      <c r="I98" s="15">
        <v>4</v>
      </c>
      <c r="J98" s="15">
        <v>4</v>
      </c>
      <c r="K98" s="15">
        <v>3</v>
      </c>
      <c r="L98" s="15">
        <v>2</v>
      </c>
      <c r="M98" s="15" t="s">
        <v>18</v>
      </c>
      <c r="N98" s="15" t="s">
        <v>24</v>
      </c>
      <c r="O98" s="15" t="s">
        <v>32</v>
      </c>
      <c r="P98" s="15" t="s">
        <v>208</v>
      </c>
      <c r="Q98" s="15" t="s">
        <v>337</v>
      </c>
      <c r="R98" s="15" t="s">
        <v>46</v>
      </c>
      <c r="S98" s="15"/>
    </row>
    <row r="99" spans="1:19" s="14" customFormat="1" ht="35.25" customHeight="1">
      <c r="A99" s="24" t="s">
        <v>382</v>
      </c>
      <c r="B99" s="15">
        <v>17</v>
      </c>
      <c r="C99" s="15" t="s">
        <v>3</v>
      </c>
      <c r="D99" s="15" t="s">
        <v>377</v>
      </c>
      <c r="E99" s="15" t="s">
        <v>16</v>
      </c>
      <c r="F99" s="15" t="s">
        <v>23</v>
      </c>
      <c r="G99" s="15" t="s">
        <v>18</v>
      </c>
      <c r="H99" s="15">
        <v>4</v>
      </c>
      <c r="I99" s="15">
        <v>4</v>
      </c>
      <c r="J99" s="15">
        <v>4</v>
      </c>
      <c r="K99" s="15">
        <v>4</v>
      </c>
      <c r="L99" s="15">
        <v>4</v>
      </c>
      <c r="M99" s="15" t="s">
        <v>18</v>
      </c>
      <c r="N99" s="15" t="s">
        <v>24</v>
      </c>
      <c r="O99" s="15" t="s">
        <v>186</v>
      </c>
      <c r="P99" s="15" t="s">
        <v>338</v>
      </c>
      <c r="Q99" s="15" t="s">
        <v>339</v>
      </c>
      <c r="R99" s="15" t="s">
        <v>250</v>
      </c>
      <c r="S99" s="15"/>
    </row>
    <row r="100" spans="1:19" s="14" customFormat="1" ht="35.25" customHeight="1">
      <c r="A100" s="24" t="s">
        <v>382</v>
      </c>
      <c r="B100" s="15">
        <v>17</v>
      </c>
      <c r="C100" s="15" t="s">
        <v>353</v>
      </c>
      <c r="D100" s="15" t="s">
        <v>377</v>
      </c>
      <c r="E100" s="15" t="s">
        <v>30</v>
      </c>
      <c r="F100" s="15"/>
      <c r="G100" s="15" t="s">
        <v>18</v>
      </c>
      <c r="H100" s="15">
        <v>4</v>
      </c>
      <c r="I100" s="15">
        <v>4</v>
      </c>
      <c r="J100" s="15">
        <v>4</v>
      </c>
      <c r="K100" s="15">
        <v>4</v>
      </c>
      <c r="L100" s="15">
        <v>4</v>
      </c>
      <c r="M100" s="15" t="s">
        <v>18</v>
      </c>
      <c r="N100" s="15" t="s">
        <v>264</v>
      </c>
      <c r="O100" s="15" t="s">
        <v>65</v>
      </c>
      <c r="P100" s="15" t="s">
        <v>24</v>
      </c>
      <c r="Q100" s="15" t="s">
        <v>6</v>
      </c>
      <c r="R100" s="15"/>
      <c r="S100" s="15"/>
    </row>
    <row r="101" spans="1:19" s="14" customFormat="1" ht="35.25" customHeight="1">
      <c r="A101" s="24" t="s">
        <v>382</v>
      </c>
      <c r="B101" s="15">
        <v>17</v>
      </c>
      <c r="C101" s="15" t="s">
        <v>3</v>
      </c>
      <c r="D101" s="15" t="s">
        <v>378</v>
      </c>
      <c r="E101" s="15" t="s">
        <v>16</v>
      </c>
      <c r="F101" s="15" t="s">
        <v>23</v>
      </c>
      <c r="G101" s="15" t="s">
        <v>18</v>
      </c>
      <c r="H101" s="15">
        <v>4</v>
      </c>
      <c r="I101" s="15">
        <v>3</v>
      </c>
      <c r="J101" s="15">
        <v>4</v>
      </c>
      <c r="K101" s="15">
        <v>3</v>
      </c>
      <c r="L101" s="15">
        <v>3</v>
      </c>
      <c r="M101" s="15" t="s">
        <v>18</v>
      </c>
      <c r="N101" s="15" t="s">
        <v>36</v>
      </c>
      <c r="O101" s="15" t="s">
        <v>32</v>
      </c>
      <c r="P101" s="15" t="s">
        <v>24</v>
      </c>
      <c r="Q101" s="15" t="s">
        <v>340</v>
      </c>
      <c r="R101" s="15" t="s">
        <v>180</v>
      </c>
      <c r="S101" s="15"/>
    </row>
    <row r="102" spans="1:19" s="14" customFormat="1" ht="35.25" customHeight="1">
      <c r="A102" s="24" t="s">
        <v>382</v>
      </c>
      <c r="B102" s="15">
        <v>17</v>
      </c>
      <c r="C102" s="15" t="s">
        <v>3</v>
      </c>
      <c r="D102" s="15" t="s">
        <v>376</v>
      </c>
      <c r="E102" s="15" t="s">
        <v>16</v>
      </c>
      <c r="F102" s="15" t="s">
        <v>17</v>
      </c>
      <c r="G102" s="15" t="s">
        <v>18</v>
      </c>
      <c r="H102" s="15">
        <v>2</v>
      </c>
      <c r="I102" s="15">
        <v>3</v>
      </c>
      <c r="J102" s="15">
        <v>2</v>
      </c>
      <c r="K102" s="15">
        <v>3</v>
      </c>
      <c r="L102" s="15">
        <v>4</v>
      </c>
      <c r="M102" s="15" t="s">
        <v>18</v>
      </c>
      <c r="N102" s="15" t="s">
        <v>167</v>
      </c>
      <c r="O102" s="15" t="s">
        <v>65</v>
      </c>
      <c r="P102" s="15" t="s">
        <v>341</v>
      </c>
      <c r="Q102" s="15" t="s">
        <v>342</v>
      </c>
      <c r="R102" s="15" t="s">
        <v>180</v>
      </c>
      <c r="S102" s="15"/>
    </row>
    <row r="103" spans="1:19" s="14" customFormat="1" ht="35.25" customHeight="1">
      <c r="A103" s="25" t="s">
        <v>383</v>
      </c>
      <c r="B103" s="15">
        <v>16</v>
      </c>
      <c r="C103" s="15" t="s">
        <v>2</v>
      </c>
      <c r="D103" s="15" t="s">
        <v>379</v>
      </c>
      <c r="E103" s="15" t="s">
        <v>16</v>
      </c>
      <c r="F103" s="15" t="s">
        <v>119</v>
      </c>
      <c r="G103" s="15" t="s">
        <v>18</v>
      </c>
      <c r="H103" s="15">
        <v>3</v>
      </c>
      <c r="I103" s="15">
        <v>2</v>
      </c>
      <c r="J103" s="15">
        <v>3</v>
      </c>
      <c r="K103" s="15">
        <v>2</v>
      </c>
      <c r="L103" s="15">
        <v>2</v>
      </c>
      <c r="M103" s="15" t="s">
        <v>18</v>
      </c>
      <c r="N103" s="15" t="s">
        <v>167</v>
      </c>
      <c r="O103" s="15" t="s">
        <v>91</v>
      </c>
      <c r="P103" s="15" t="s">
        <v>24</v>
      </c>
      <c r="Q103" s="15"/>
      <c r="R103" s="15"/>
      <c r="S103" s="15"/>
    </row>
    <row r="104" spans="1:19" s="14" customFormat="1" ht="35.25" customHeight="1">
      <c r="A104" s="25" t="s">
        <v>383</v>
      </c>
      <c r="B104" s="15">
        <v>15</v>
      </c>
      <c r="C104" s="15" t="s">
        <v>2</v>
      </c>
      <c r="D104" s="15" t="s">
        <v>379</v>
      </c>
      <c r="E104" s="15" t="s">
        <v>16</v>
      </c>
      <c r="F104" s="15" t="s">
        <v>123</v>
      </c>
      <c r="G104" s="15" t="s">
        <v>18</v>
      </c>
      <c r="H104" s="15">
        <v>4</v>
      </c>
      <c r="I104" s="15">
        <v>4</v>
      </c>
      <c r="J104" s="15">
        <v>4</v>
      </c>
      <c r="K104" s="15">
        <v>4</v>
      </c>
      <c r="L104" s="15">
        <v>4</v>
      </c>
      <c r="M104" s="15" t="s">
        <v>18</v>
      </c>
      <c r="N104" s="15" t="s">
        <v>356</v>
      </c>
      <c r="O104" s="15" t="s">
        <v>65</v>
      </c>
      <c r="P104" s="15" t="s">
        <v>357</v>
      </c>
      <c r="Q104" s="15" t="s">
        <v>65</v>
      </c>
      <c r="R104" s="15" t="s">
        <v>358</v>
      </c>
      <c r="S104" s="15"/>
    </row>
    <row r="105" spans="1:19" s="14" customFormat="1" ht="35.25" customHeight="1">
      <c r="A105" s="25" t="s">
        <v>383</v>
      </c>
      <c r="B105" s="15">
        <v>15</v>
      </c>
      <c r="C105" s="15" t="s">
        <v>2</v>
      </c>
      <c r="D105" s="15" t="s">
        <v>379</v>
      </c>
      <c r="E105" s="15" t="s">
        <v>16</v>
      </c>
      <c r="F105" s="15" t="s">
        <v>23</v>
      </c>
      <c r="G105" s="15" t="s">
        <v>30</v>
      </c>
      <c r="H105" s="15">
        <v>4</v>
      </c>
      <c r="I105" s="15">
        <v>4</v>
      </c>
      <c r="J105" s="15">
        <v>4</v>
      </c>
      <c r="K105" s="15">
        <v>4</v>
      </c>
      <c r="L105" s="15">
        <v>4</v>
      </c>
      <c r="M105" s="15" t="s">
        <v>18</v>
      </c>
      <c r="N105" s="15" t="s">
        <v>151</v>
      </c>
      <c r="O105" s="15" t="s">
        <v>197</v>
      </c>
      <c r="P105" s="15" t="s">
        <v>359</v>
      </c>
      <c r="Q105" s="15" t="s">
        <v>219</v>
      </c>
      <c r="R105" s="15" t="s">
        <v>360</v>
      </c>
      <c r="S105" s="15"/>
    </row>
    <row r="106" spans="1:19" s="14" customFormat="1" ht="35.25" customHeight="1">
      <c r="A106" s="25" t="s">
        <v>383</v>
      </c>
      <c r="B106" s="15">
        <v>15</v>
      </c>
      <c r="C106" s="15" t="s">
        <v>2</v>
      </c>
      <c r="D106" s="15" t="s">
        <v>376</v>
      </c>
      <c r="E106" s="15" t="s">
        <v>30</v>
      </c>
      <c r="F106" s="15" t="s">
        <v>123</v>
      </c>
      <c r="G106" s="15" t="s">
        <v>18</v>
      </c>
      <c r="H106" s="15">
        <v>3</v>
      </c>
      <c r="I106" s="15">
        <v>4</v>
      </c>
      <c r="J106" s="15">
        <v>4</v>
      </c>
      <c r="K106" s="15">
        <v>3</v>
      </c>
      <c r="L106" s="15">
        <v>4</v>
      </c>
      <c r="M106" s="15" t="s">
        <v>18</v>
      </c>
      <c r="N106" s="15"/>
      <c r="O106" s="15"/>
      <c r="P106" s="15"/>
      <c r="Q106" s="15" t="s">
        <v>274</v>
      </c>
      <c r="R106" s="15"/>
      <c r="S106" s="15"/>
    </row>
    <row r="107" spans="1:19" s="14" customFormat="1" ht="35.25" customHeight="1">
      <c r="A107" s="25" t="s">
        <v>383</v>
      </c>
      <c r="B107" s="15">
        <v>15</v>
      </c>
      <c r="C107" s="15" t="s">
        <v>2</v>
      </c>
      <c r="D107" s="15" t="s">
        <v>376</v>
      </c>
      <c r="E107" s="15" t="s">
        <v>16</v>
      </c>
      <c r="F107" s="15" t="s">
        <v>119</v>
      </c>
      <c r="G107" s="15" t="s">
        <v>430</v>
      </c>
      <c r="H107" s="15">
        <v>3</v>
      </c>
      <c r="I107" s="15">
        <v>4</v>
      </c>
      <c r="J107" s="15">
        <v>4</v>
      </c>
      <c r="K107" s="15">
        <v>3</v>
      </c>
      <c r="L107" s="15">
        <v>2</v>
      </c>
      <c r="M107" s="15" t="s">
        <v>430</v>
      </c>
      <c r="N107" s="15" t="s">
        <v>361</v>
      </c>
      <c r="O107" s="15" t="s">
        <v>41</v>
      </c>
      <c r="P107" s="15" t="s">
        <v>362</v>
      </c>
      <c r="Q107" s="15" t="s">
        <v>363</v>
      </c>
      <c r="R107" s="15"/>
      <c r="S107" s="15"/>
    </row>
    <row r="108" spans="1:19" s="14" customFormat="1" ht="35.25" customHeight="1">
      <c r="A108" s="25" t="s">
        <v>383</v>
      </c>
      <c r="B108" s="15">
        <v>16</v>
      </c>
      <c r="C108" s="15" t="s">
        <v>2</v>
      </c>
      <c r="D108" s="16" t="s">
        <v>376</v>
      </c>
      <c r="E108" s="15" t="s">
        <v>284</v>
      </c>
      <c r="F108" s="15" t="s">
        <v>119</v>
      </c>
      <c r="G108" s="15" t="s">
        <v>430</v>
      </c>
      <c r="H108" s="15">
        <v>4</v>
      </c>
      <c r="I108" s="15">
        <v>4</v>
      </c>
      <c r="J108" s="15">
        <v>4</v>
      </c>
      <c r="K108" s="15">
        <v>4</v>
      </c>
      <c r="L108" s="15">
        <v>4</v>
      </c>
      <c r="M108" s="15" t="s">
        <v>18</v>
      </c>
      <c r="N108" s="15" t="s">
        <v>52</v>
      </c>
      <c r="O108" s="15" t="s">
        <v>364</v>
      </c>
      <c r="P108" s="15" t="s">
        <v>192</v>
      </c>
      <c r="Q108" s="15" t="s">
        <v>365</v>
      </c>
      <c r="R108" s="15" t="s">
        <v>366</v>
      </c>
      <c r="S108" s="15"/>
    </row>
    <row r="109" spans="1:19" s="14" customFormat="1" ht="35.25" customHeight="1">
      <c r="A109" s="25" t="s">
        <v>383</v>
      </c>
      <c r="B109" s="15">
        <v>16</v>
      </c>
      <c r="C109" s="15" t="s">
        <v>4</v>
      </c>
      <c r="D109" s="15" t="s">
        <v>376</v>
      </c>
      <c r="E109" s="15" t="s">
        <v>16</v>
      </c>
      <c r="F109" s="15" t="s">
        <v>119</v>
      </c>
      <c r="G109" s="15" t="s">
        <v>18</v>
      </c>
      <c r="H109" s="15">
        <v>4</v>
      </c>
      <c r="I109" s="15">
        <v>3</v>
      </c>
      <c r="J109" s="15">
        <v>4</v>
      </c>
      <c r="K109" s="15">
        <v>3</v>
      </c>
      <c r="L109" s="15">
        <v>4</v>
      </c>
      <c r="M109" s="15" t="s">
        <v>18</v>
      </c>
      <c r="N109" s="15" t="s">
        <v>24</v>
      </c>
      <c r="O109" s="15" t="s">
        <v>65</v>
      </c>
      <c r="P109" s="15" t="s">
        <v>120</v>
      </c>
      <c r="Q109" s="15" t="s">
        <v>121</v>
      </c>
      <c r="R109" s="15" t="s">
        <v>122</v>
      </c>
      <c r="S109" s="15"/>
    </row>
    <row r="110" spans="1:19" s="14" customFormat="1" ht="35.25" customHeight="1">
      <c r="A110" s="25" t="s">
        <v>383</v>
      </c>
      <c r="B110" s="15">
        <v>16</v>
      </c>
      <c r="C110" s="15" t="s">
        <v>4</v>
      </c>
      <c r="D110" s="15" t="s">
        <v>376</v>
      </c>
      <c r="E110" s="15" t="s">
        <v>16</v>
      </c>
      <c r="F110" s="15" t="s">
        <v>123</v>
      </c>
      <c r="G110" s="15" t="s">
        <v>430</v>
      </c>
      <c r="H110" s="15">
        <v>4</v>
      </c>
      <c r="I110" s="15">
        <v>4</v>
      </c>
      <c r="J110" s="15">
        <v>4</v>
      </c>
      <c r="K110" s="15">
        <v>4</v>
      </c>
      <c r="L110" s="15">
        <v>4</v>
      </c>
      <c r="M110" s="15" t="s">
        <v>18</v>
      </c>
      <c r="N110" s="15" t="s">
        <v>41</v>
      </c>
      <c r="O110" s="15" t="s">
        <v>40</v>
      </c>
      <c r="P110" s="15"/>
      <c r="Q110" s="15" t="s">
        <v>124</v>
      </c>
      <c r="R110" s="15" t="s">
        <v>125</v>
      </c>
      <c r="S110" s="15"/>
    </row>
    <row r="111" spans="1:19" s="14" customFormat="1" ht="35.25" customHeight="1">
      <c r="A111" s="25" t="s">
        <v>383</v>
      </c>
      <c r="B111" s="15">
        <v>17</v>
      </c>
      <c r="C111" s="15" t="s">
        <v>4</v>
      </c>
      <c r="D111" s="15" t="s">
        <v>376</v>
      </c>
      <c r="E111" s="15" t="s">
        <v>16</v>
      </c>
      <c r="F111" s="15"/>
      <c r="G111" s="15" t="s">
        <v>18</v>
      </c>
      <c r="H111" s="15">
        <v>3</v>
      </c>
      <c r="I111" s="15">
        <v>4</v>
      </c>
      <c r="J111" s="15">
        <v>4</v>
      </c>
      <c r="K111" s="15">
        <v>3</v>
      </c>
      <c r="L111" s="15">
        <v>4</v>
      </c>
      <c r="M111" s="15" t="s">
        <v>18</v>
      </c>
      <c r="N111" s="15"/>
      <c r="O111" s="15"/>
      <c r="P111" s="15"/>
      <c r="Q111" s="15" t="s">
        <v>146</v>
      </c>
      <c r="R111" s="15" t="s">
        <v>51</v>
      </c>
      <c r="S111" s="15"/>
    </row>
    <row r="112" spans="1:19" s="14" customFormat="1" ht="35.25" customHeight="1">
      <c r="A112" s="25" t="s">
        <v>383</v>
      </c>
      <c r="B112" s="15">
        <v>16</v>
      </c>
      <c r="C112" s="15" t="s">
        <v>4</v>
      </c>
      <c r="D112" s="15" t="s">
        <v>379</v>
      </c>
      <c r="E112" s="15" t="s">
        <v>126</v>
      </c>
      <c r="F112" s="15"/>
      <c r="G112" s="15" t="s">
        <v>18</v>
      </c>
      <c r="H112" s="15">
        <v>4</v>
      </c>
      <c r="I112" s="15">
        <v>4</v>
      </c>
      <c r="J112" s="15">
        <v>4</v>
      </c>
      <c r="K112" s="15">
        <v>4</v>
      </c>
      <c r="L112" s="15">
        <v>4</v>
      </c>
      <c r="M112" s="15" t="s">
        <v>18</v>
      </c>
      <c r="N112" s="15" t="s">
        <v>24</v>
      </c>
      <c r="O112" s="15" t="s">
        <v>127</v>
      </c>
      <c r="P112" s="15" t="s">
        <v>167</v>
      </c>
      <c r="Q112" s="15" t="s">
        <v>128</v>
      </c>
      <c r="R112" s="15" t="s">
        <v>380</v>
      </c>
      <c r="S112" s="15"/>
    </row>
    <row r="113" spans="1:22" s="14" customFormat="1" ht="35.25" customHeight="1">
      <c r="A113" s="25" t="s">
        <v>383</v>
      </c>
      <c r="B113" s="15">
        <v>16</v>
      </c>
      <c r="C113" s="15" t="s">
        <v>4</v>
      </c>
      <c r="D113" s="15" t="s">
        <v>379</v>
      </c>
      <c r="E113" s="15" t="s">
        <v>16</v>
      </c>
      <c r="F113" s="15" t="s">
        <v>23</v>
      </c>
      <c r="G113" s="15" t="s">
        <v>18</v>
      </c>
      <c r="H113" s="15">
        <v>4</v>
      </c>
      <c r="I113" s="15">
        <v>3</v>
      </c>
      <c r="J113" s="15">
        <v>4</v>
      </c>
      <c r="K113" s="15">
        <v>4</v>
      </c>
      <c r="L113" s="15">
        <v>4</v>
      </c>
      <c r="M113" s="15" t="s">
        <v>18</v>
      </c>
      <c r="N113" s="15" t="s">
        <v>129</v>
      </c>
      <c r="O113" s="15" t="s">
        <v>127</v>
      </c>
      <c r="P113" s="15" t="s">
        <v>130</v>
      </c>
      <c r="Q113" s="15" t="s">
        <v>131</v>
      </c>
      <c r="R113" s="15" t="s">
        <v>132</v>
      </c>
      <c r="S113" s="15"/>
    </row>
    <row r="114" spans="1:22" s="14" customFormat="1" ht="35.25" customHeight="1">
      <c r="A114" s="25" t="s">
        <v>383</v>
      </c>
      <c r="B114" s="15">
        <v>16</v>
      </c>
      <c r="C114" s="15" t="s">
        <v>4</v>
      </c>
      <c r="D114" s="15" t="s">
        <v>379</v>
      </c>
      <c r="E114" s="15" t="s">
        <v>16</v>
      </c>
      <c r="F114" s="15" t="s">
        <v>23</v>
      </c>
      <c r="G114" s="15" t="s">
        <v>18</v>
      </c>
      <c r="H114" s="15">
        <v>3</v>
      </c>
      <c r="I114" s="15">
        <v>3</v>
      </c>
      <c r="J114" s="15">
        <v>2</v>
      </c>
      <c r="K114" s="15">
        <v>2</v>
      </c>
      <c r="L114" s="15">
        <v>2</v>
      </c>
      <c r="M114" s="15" t="s">
        <v>18</v>
      </c>
      <c r="N114" s="15" t="s">
        <v>133</v>
      </c>
      <c r="O114" s="15" t="s">
        <v>134</v>
      </c>
      <c r="P114" s="15"/>
      <c r="Q114" s="15" t="s">
        <v>135</v>
      </c>
      <c r="R114" s="15" t="s">
        <v>136</v>
      </c>
      <c r="S114" s="15"/>
    </row>
    <row r="115" spans="1:22" s="14" customFormat="1" ht="35.25" customHeight="1">
      <c r="A115" s="25" t="s">
        <v>383</v>
      </c>
      <c r="B115" s="15">
        <v>16</v>
      </c>
      <c r="C115" s="15" t="s">
        <v>4</v>
      </c>
      <c r="D115" s="15" t="s">
        <v>379</v>
      </c>
      <c r="E115" s="15" t="s">
        <v>16</v>
      </c>
      <c r="F115" s="15" t="s">
        <v>23</v>
      </c>
      <c r="G115" s="15" t="s">
        <v>430</v>
      </c>
      <c r="H115" s="15">
        <v>3</v>
      </c>
      <c r="I115" s="15">
        <v>2</v>
      </c>
      <c r="J115" s="15">
        <v>3</v>
      </c>
      <c r="K115" s="15">
        <v>2</v>
      </c>
      <c r="L115" s="15">
        <v>3</v>
      </c>
      <c r="M115" s="15" t="s">
        <v>18</v>
      </c>
      <c r="N115" s="15" t="s">
        <v>24</v>
      </c>
      <c r="O115" s="15" t="s">
        <v>32</v>
      </c>
      <c r="P115" s="15" t="s">
        <v>208</v>
      </c>
      <c r="Q115" s="15" t="s">
        <v>137</v>
      </c>
      <c r="R115" s="15" t="s">
        <v>138</v>
      </c>
      <c r="S115" s="15"/>
    </row>
    <row r="116" spans="1:22" s="14" customFormat="1" ht="35.25" customHeight="1">
      <c r="A116" s="25" t="s">
        <v>383</v>
      </c>
      <c r="B116" s="15">
        <v>18</v>
      </c>
      <c r="C116" s="15" t="s">
        <v>4</v>
      </c>
      <c r="D116" s="15" t="s">
        <v>379</v>
      </c>
      <c r="E116" s="15" t="s">
        <v>16</v>
      </c>
      <c r="F116" s="15"/>
      <c r="G116" s="15" t="s">
        <v>18</v>
      </c>
      <c r="H116" s="15">
        <v>4</v>
      </c>
      <c r="I116" s="15">
        <v>4</v>
      </c>
      <c r="J116" s="15">
        <v>3</v>
      </c>
      <c r="K116" s="15">
        <v>3</v>
      </c>
      <c r="L116" s="15">
        <v>3</v>
      </c>
      <c r="M116" s="15" t="s">
        <v>18</v>
      </c>
      <c r="N116" s="15" t="s">
        <v>167</v>
      </c>
      <c r="O116" s="15" t="s">
        <v>52</v>
      </c>
      <c r="P116" s="15" t="s">
        <v>127</v>
      </c>
      <c r="Q116" s="15" t="s">
        <v>127</v>
      </c>
      <c r="R116" s="15" t="s">
        <v>158</v>
      </c>
      <c r="S116" s="15"/>
    </row>
    <row r="117" spans="1:22" s="14" customFormat="1" ht="35.25" customHeight="1">
      <c r="A117" s="25" t="s">
        <v>383</v>
      </c>
      <c r="B117" s="15">
        <v>16</v>
      </c>
      <c r="C117" s="15" t="s">
        <v>4</v>
      </c>
      <c r="D117" s="15" t="s">
        <v>376</v>
      </c>
      <c r="E117" s="15" t="s">
        <v>16</v>
      </c>
      <c r="F117" s="15" t="s">
        <v>23</v>
      </c>
      <c r="G117" s="15" t="s">
        <v>430</v>
      </c>
      <c r="H117" s="15">
        <v>3</v>
      </c>
      <c r="I117" s="15">
        <v>3</v>
      </c>
      <c r="J117" s="15">
        <v>4</v>
      </c>
      <c r="K117" s="15">
        <v>3</v>
      </c>
      <c r="L117" s="15">
        <v>3</v>
      </c>
      <c r="M117" s="15" t="s">
        <v>430</v>
      </c>
      <c r="N117" s="15" t="s">
        <v>139</v>
      </c>
      <c r="O117" s="15" t="s">
        <v>140</v>
      </c>
      <c r="P117" s="15"/>
      <c r="Q117" s="15" t="s">
        <v>141</v>
      </c>
      <c r="R117" s="15" t="s">
        <v>142</v>
      </c>
      <c r="S117" s="15"/>
    </row>
    <row r="118" spans="1:22" s="14" customFormat="1" ht="35.25" customHeight="1">
      <c r="A118" s="25" t="s">
        <v>383</v>
      </c>
      <c r="B118" s="15">
        <v>16</v>
      </c>
      <c r="C118" s="15" t="s">
        <v>4</v>
      </c>
      <c r="D118" s="15" t="s">
        <v>376</v>
      </c>
      <c r="E118" s="15" t="s">
        <v>16</v>
      </c>
      <c r="F118" s="15"/>
      <c r="G118" s="15" t="s">
        <v>18</v>
      </c>
      <c r="H118" s="15">
        <v>3</v>
      </c>
      <c r="I118" s="15">
        <v>3</v>
      </c>
      <c r="J118" s="15">
        <v>4</v>
      </c>
      <c r="K118" s="15">
        <v>2</v>
      </c>
      <c r="L118" s="15">
        <v>3</v>
      </c>
      <c r="M118" s="15" t="s">
        <v>18</v>
      </c>
      <c r="N118" s="15" t="s">
        <v>24</v>
      </c>
      <c r="O118" s="15" t="s">
        <v>32</v>
      </c>
      <c r="P118" s="15" t="s">
        <v>143</v>
      </c>
      <c r="Q118" s="15" t="s">
        <v>144</v>
      </c>
      <c r="R118" s="15" t="s">
        <v>145</v>
      </c>
      <c r="S118" s="15"/>
    </row>
    <row r="119" spans="1:22" ht="35.25" customHeight="1">
      <c r="A119" s="25" t="s">
        <v>383</v>
      </c>
      <c r="B119" s="15">
        <v>17</v>
      </c>
      <c r="C119" s="15" t="s">
        <v>4</v>
      </c>
      <c r="D119" s="17" t="s">
        <v>376</v>
      </c>
      <c r="E119" s="15" t="s">
        <v>16</v>
      </c>
      <c r="F119" s="15" t="s">
        <v>23</v>
      </c>
      <c r="G119" s="15" t="s">
        <v>18</v>
      </c>
      <c r="H119" s="15">
        <v>4</v>
      </c>
      <c r="I119" s="15">
        <v>3</v>
      </c>
      <c r="J119" s="15">
        <v>4</v>
      </c>
      <c r="K119" s="15">
        <v>3</v>
      </c>
      <c r="L119" s="15">
        <v>3</v>
      </c>
      <c r="M119" s="15" t="s">
        <v>18</v>
      </c>
      <c r="N119" s="15" t="s">
        <v>127</v>
      </c>
      <c r="O119" s="15" t="s">
        <v>147</v>
      </c>
      <c r="P119" s="15" t="s">
        <v>52</v>
      </c>
      <c r="Q119" s="15" t="s">
        <v>148</v>
      </c>
      <c r="R119" s="15" t="s">
        <v>149</v>
      </c>
      <c r="S119" s="15"/>
      <c r="T119" s="14"/>
      <c r="U119" s="14"/>
      <c r="V119" s="14"/>
    </row>
    <row r="120" spans="1:22" ht="35.25" customHeight="1">
      <c r="A120" s="25" t="s">
        <v>383</v>
      </c>
      <c r="B120" s="15">
        <v>17</v>
      </c>
      <c r="C120" s="15" t="s">
        <v>4</v>
      </c>
      <c r="D120" s="17" t="s">
        <v>376</v>
      </c>
      <c r="E120" s="15" t="s">
        <v>16</v>
      </c>
      <c r="F120" s="15" t="s">
        <v>119</v>
      </c>
      <c r="G120" s="15" t="s">
        <v>18</v>
      </c>
      <c r="H120" s="15">
        <v>4</v>
      </c>
      <c r="I120" s="15">
        <v>4</v>
      </c>
      <c r="J120" s="15">
        <v>4</v>
      </c>
      <c r="K120" s="15">
        <v>4</v>
      </c>
      <c r="L120" s="15">
        <v>4</v>
      </c>
      <c r="M120" s="15" t="s">
        <v>18</v>
      </c>
      <c r="N120" s="15" t="s">
        <v>36</v>
      </c>
      <c r="O120" s="15" t="s">
        <v>150</v>
      </c>
      <c r="P120" s="15" t="s">
        <v>151</v>
      </c>
      <c r="Q120" s="15"/>
      <c r="R120" s="15" t="s">
        <v>152</v>
      </c>
      <c r="S120" s="15"/>
      <c r="T120" s="14"/>
      <c r="U120" s="14"/>
      <c r="V120" s="14"/>
    </row>
    <row r="121" spans="1:22" ht="35.25" customHeight="1">
      <c r="A121" s="25" t="s">
        <v>383</v>
      </c>
      <c r="B121" s="15">
        <v>17</v>
      </c>
      <c r="C121" s="15" t="s">
        <v>4</v>
      </c>
      <c r="D121" s="15" t="s">
        <v>376</v>
      </c>
      <c r="E121" s="15" t="s">
        <v>16</v>
      </c>
      <c r="F121" s="15"/>
      <c r="G121" s="15" t="s">
        <v>18</v>
      </c>
      <c r="H121" s="15">
        <v>4</v>
      </c>
      <c r="I121" s="15">
        <v>2</v>
      </c>
      <c r="J121" s="15">
        <v>4</v>
      </c>
      <c r="K121" s="15">
        <v>4</v>
      </c>
      <c r="L121" s="15">
        <v>4</v>
      </c>
      <c r="M121" s="15" t="s">
        <v>18</v>
      </c>
      <c r="N121" s="15" t="s">
        <v>167</v>
      </c>
      <c r="O121" s="15" t="s">
        <v>41</v>
      </c>
      <c r="P121" s="15" t="s">
        <v>153</v>
      </c>
      <c r="Q121" s="15" t="s">
        <v>154</v>
      </c>
      <c r="R121" s="15" t="s">
        <v>155</v>
      </c>
      <c r="S121" s="15"/>
      <c r="T121" s="14"/>
      <c r="U121" s="14"/>
      <c r="V121" s="14"/>
    </row>
    <row r="122" spans="1:22" ht="35.25" customHeight="1">
      <c r="A122" s="25" t="s">
        <v>383</v>
      </c>
      <c r="B122" s="15">
        <v>17</v>
      </c>
      <c r="C122" s="15" t="s">
        <v>4</v>
      </c>
      <c r="D122" s="15" t="s">
        <v>379</v>
      </c>
      <c r="E122" s="15" t="s">
        <v>16</v>
      </c>
      <c r="F122" s="15"/>
      <c r="G122" s="15" t="s">
        <v>18</v>
      </c>
      <c r="H122" s="15">
        <v>4</v>
      </c>
      <c r="I122" s="15">
        <v>4</v>
      </c>
      <c r="J122" s="15">
        <v>4</v>
      </c>
      <c r="K122" s="15">
        <v>4</v>
      </c>
      <c r="L122" s="15">
        <v>4</v>
      </c>
      <c r="M122" s="15" t="s">
        <v>18</v>
      </c>
      <c r="N122" s="15" t="s">
        <v>167</v>
      </c>
      <c r="O122" s="15" t="s">
        <v>41</v>
      </c>
      <c r="P122" s="15"/>
      <c r="Q122" s="15" t="s">
        <v>156</v>
      </c>
      <c r="R122" s="15" t="s">
        <v>157</v>
      </c>
      <c r="S122" s="15"/>
      <c r="T122" s="14"/>
      <c r="U122" s="14"/>
      <c r="V122" s="14"/>
    </row>
    <row r="123" spans="1:22" ht="35.25" customHeight="1">
      <c r="A123" s="25" t="s">
        <v>383</v>
      </c>
      <c r="B123" s="15">
        <v>18</v>
      </c>
      <c r="C123" s="15" t="s">
        <v>4</v>
      </c>
      <c r="D123" s="15" t="s">
        <v>379</v>
      </c>
      <c r="E123" s="15" t="s">
        <v>126</v>
      </c>
      <c r="F123" s="15" t="s">
        <v>23</v>
      </c>
      <c r="G123" s="15" t="s">
        <v>18</v>
      </c>
      <c r="H123" s="15">
        <v>4</v>
      </c>
      <c r="I123" s="15">
        <v>4</v>
      </c>
      <c r="J123" s="15">
        <v>4</v>
      </c>
      <c r="K123" s="15">
        <v>4</v>
      </c>
      <c r="L123" s="15">
        <v>4</v>
      </c>
      <c r="M123" s="15" t="s">
        <v>18</v>
      </c>
      <c r="N123" s="15" t="s">
        <v>24</v>
      </c>
      <c r="O123" s="15" t="s">
        <v>36</v>
      </c>
      <c r="P123" s="15" t="s">
        <v>78</v>
      </c>
      <c r="Q123" s="15" t="s">
        <v>159</v>
      </c>
      <c r="R123" s="15" t="s">
        <v>160</v>
      </c>
      <c r="S123" s="15"/>
      <c r="T123" s="14"/>
      <c r="U123" s="14"/>
      <c r="V123" s="14"/>
    </row>
    <row r="124" spans="1:22" ht="35.25" customHeight="1">
      <c r="A124" s="25" t="s">
        <v>383</v>
      </c>
      <c r="B124" s="15">
        <v>17</v>
      </c>
      <c r="C124" s="15" t="s">
        <v>3</v>
      </c>
      <c r="D124" s="15" t="s">
        <v>376</v>
      </c>
      <c r="E124" s="15" t="s">
        <v>16</v>
      </c>
      <c r="F124" s="15" t="s">
        <v>119</v>
      </c>
      <c r="G124" s="15" t="s">
        <v>18</v>
      </c>
      <c r="H124" s="15">
        <v>4</v>
      </c>
      <c r="I124" s="15">
        <v>4</v>
      </c>
      <c r="J124" s="15">
        <v>4</v>
      </c>
      <c r="K124" s="15">
        <v>4</v>
      </c>
      <c r="L124" s="15">
        <v>4</v>
      </c>
      <c r="M124" s="15" t="s">
        <v>18</v>
      </c>
      <c r="N124" s="15" t="s">
        <v>186</v>
      </c>
      <c r="O124" s="15" t="s">
        <v>167</v>
      </c>
      <c r="P124" s="15" t="s">
        <v>95</v>
      </c>
      <c r="Q124" s="15" t="s">
        <v>271</v>
      </c>
      <c r="R124" s="15" t="s">
        <v>272</v>
      </c>
      <c r="S124" s="15"/>
      <c r="T124" s="14"/>
      <c r="U124" s="14"/>
      <c r="V124" s="14"/>
    </row>
    <row r="125" spans="1:22" ht="35.25" customHeight="1">
      <c r="A125" s="25" t="s">
        <v>383</v>
      </c>
      <c r="B125" s="15">
        <v>18</v>
      </c>
      <c r="C125" s="15" t="s">
        <v>3</v>
      </c>
      <c r="D125" s="15" t="s">
        <v>376</v>
      </c>
      <c r="E125" s="15" t="s">
        <v>16</v>
      </c>
      <c r="F125" s="15" t="s">
        <v>23</v>
      </c>
      <c r="G125" s="15" t="s">
        <v>18</v>
      </c>
      <c r="H125" s="15">
        <v>4</v>
      </c>
      <c r="I125" s="15">
        <v>4</v>
      </c>
      <c r="J125" s="15">
        <v>4</v>
      </c>
      <c r="K125" s="15">
        <v>4</v>
      </c>
      <c r="L125" s="15">
        <v>4</v>
      </c>
      <c r="M125" s="15" t="s">
        <v>18</v>
      </c>
      <c r="N125" s="15" t="s">
        <v>32</v>
      </c>
      <c r="O125" s="15" t="s">
        <v>287</v>
      </c>
      <c r="P125" s="15" t="s">
        <v>288</v>
      </c>
      <c r="Q125" s="15" t="s">
        <v>128</v>
      </c>
      <c r="R125" s="15" t="s">
        <v>289</v>
      </c>
      <c r="S125" s="15"/>
      <c r="T125" s="14"/>
      <c r="U125" s="14"/>
      <c r="V125" s="14"/>
    </row>
    <row r="126" spans="1:22" ht="35.25" customHeight="1">
      <c r="A126" s="25" t="s">
        <v>383</v>
      </c>
      <c r="B126" s="15">
        <v>18</v>
      </c>
      <c r="C126" s="15" t="s">
        <v>3</v>
      </c>
      <c r="D126" s="15" t="s">
        <v>376</v>
      </c>
      <c r="E126" s="15" t="s">
        <v>16</v>
      </c>
      <c r="F126" s="15" t="s">
        <v>23</v>
      </c>
      <c r="G126" s="15" t="s">
        <v>18</v>
      </c>
      <c r="H126" s="15">
        <v>4</v>
      </c>
      <c r="I126" s="15">
        <v>4</v>
      </c>
      <c r="J126" s="15">
        <v>4</v>
      </c>
      <c r="K126" s="15">
        <v>4</v>
      </c>
      <c r="L126" s="15">
        <v>4</v>
      </c>
      <c r="M126" s="15" t="s">
        <v>18</v>
      </c>
      <c r="N126" s="15" t="s">
        <v>92</v>
      </c>
      <c r="O126" s="15"/>
      <c r="P126" s="15"/>
      <c r="Q126" s="15" t="s">
        <v>290</v>
      </c>
      <c r="R126" s="15" t="s">
        <v>122</v>
      </c>
      <c r="S126" s="15"/>
      <c r="T126" s="14"/>
      <c r="U126" s="14"/>
      <c r="V126" s="14"/>
    </row>
    <row r="127" spans="1:22" ht="35.25" customHeight="1">
      <c r="A127" s="25" t="s">
        <v>383</v>
      </c>
      <c r="B127" s="15">
        <v>17</v>
      </c>
      <c r="C127" s="15" t="s">
        <v>3</v>
      </c>
      <c r="D127" s="15" t="s">
        <v>379</v>
      </c>
      <c r="E127" s="15" t="s">
        <v>16</v>
      </c>
      <c r="F127" s="15"/>
      <c r="G127" s="15" t="s">
        <v>430</v>
      </c>
      <c r="H127" s="15">
        <v>3</v>
      </c>
      <c r="I127" s="15">
        <v>3</v>
      </c>
      <c r="J127" s="15">
        <v>4</v>
      </c>
      <c r="K127" s="15">
        <v>4</v>
      </c>
      <c r="L127" s="15">
        <v>3</v>
      </c>
      <c r="M127" s="15" t="s">
        <v>18</v>
      </c>
      <c r="N127" s="15" t="s">
        <v>273</v>
      </c>
      <c r="O127" s="15"/>
      <c r="P127" s="15"/>
      <c r="Q127" s="15" t="s">
        <v>274</v>
      </c>
      <c r="R127" s="15" t="s">
        <v>90</v>
      </c>
      <c r="S127" s="15"/>
      <c r="T127" s="14"/>
      <c r="U127" s="14"/>
      <c r="V127" s="14"/>
    </row>
    <row r="128" spans="1:22" ht="35.25" customHeight="1">
      <c r="A128" s="25" t="s">
        <v>383</v>
      </c>
      <c r="B128" s="15">
        <v>17</v>
      </c>
      <c r="C128" s="15" t="s">
        <v>3</v>
      </c>
      <c r="D128" s="15" t="s">
        <v>379</v>
      </c>
      <c r="E128" s="15" t="s">
        <v>16</v>
      </c>
      <c r="F128" s="15" t="s">
        <v>23</v>
      </c>
      <c r="G128" s="15" t="s">
        <v>18</v>
      </c>
      <c r="H128" s="15">
        <v>4</v>
      </c>
      <c r="I128" s="15">
        <v>4</v>
      </c>
      <c r="J128" s="15">
        <v>4</v>
      </c>
      <c r="K128" s="15">
        <v>4</v>
      </c>
      <c r="L128" s="15">
        <v>4</v>
      </c>
      <c r="M128" s="15" t="s">
        <v>18</v>
      </c>
      <c r="N128" s="15" t="s">
        <v>186</v>
      </c>
      <c r="O128" s="15" t="s">
        <v>234</v>
      </c>
      <c r="P128" s="15" t="s">
        <v>167</v>
      </c>
      <c r="Q128" s="15" t="s">
        <v>275</v>
      </c>
      <c r="R128" s="15" t="s">
        <v>276</v>
      </c>
      <c r="S128" s="15"/>
      <c r="T128" s="14"/>
      <c r="U128" s="14"/>
      <c r="V128" s="14"/>
    </row>
    <row r="129" spans="1:22" ht="35.25" customHeight="1">
      <c r="A129" s="25" t="s">
        <v>383</v>
      </c>
      <c r="B129" s="15">
        <v>17</v>
      </c>
      <c r="C129" s="15" t="s">
        <v>3</v>
      </c>
      <c r="D129" s="15" t="s">
        <v>379</v>
      </c>
      <c r="E129" s="15" t="s">
        <v>16</v>
      </c>
      <c r="F129" s="15" t="s">
        <v>23</v>
      </c>
      <c r="G129" s="15" t="s">
        <v>18</v>
      </c>
      <c r="H129" s="15">
        <v>4</v>
      </c>
      <c r="I129" s="15">
        <v>4</v>
      </c>
      <c r="J129" s="15">
        <v>4</v>
      </c>
      <c r="K129" s="15">
        <v>4</v>
      </c>
      <c r="L129" s="15">
        <v>4</v>
      </c>
      <c r="M129" s="15" t="s">
        <v>18</v>
      </c>
      <c r="N129" s="15" t="s">
        <v>24</v>
      </c>
      <c r="O129" s="15" t="s">
        <v>277</v>
      </c>
      <c r="P129" s="15" t="s">
        <v>278</v>
      </c>
      <c r="Q129" s="15" t="s">
        <v>279</v>
      </c>
      <c r="R129" s="15" t="s">
        <v>160</v>
      </c>
      <c r="S129" s="15"/>
      <c r="T129" s="14"/>
      <c r="U129" s="14"/>
      <c r="V129" s="14"/>
    </row>
    <row r="130" spans="1:22" ht="35.25" customHeight="1">
      <c r="A130" s="25" t="s">
        <v>383</v>
      </c>
      <c r="B130" s="15">
        <v>17</v>
      </c>
      <c r="C130" s="15" t="s">
        <v>3</v>
      </c>
      <c r="D130" s="15" t="s">
        <v>379</v>
      </c>
      <c r="E130" s="15" t="s">
        <v>16</v>
      </c>
      <c r="F130" s="15" t="s">
        <v>123</v>
      </c>
      <c r="G130" s="15" t="s">
        <v>18</v>
      </c>
      <c r="H130" s="15">
        <v>4</v>
      </c>
      <c r="I130" s="15">
        <v>4</v>
      </c>
      <c r="J130" s="15">
        <v>4</v>
      </c>
      <c r="K130" s="15">
        <v>4</v>
      </c>
      <c r="L130" s="15">
        <v>4</v>
      </c>
      <c r="M130" s="15" t="s">
        <v>18</v>
      </c>
      <c r="N130" s="15" t="s">
        <v>280</v>
      </c>
      <c r="O130" s="15" t="s">
        <v>281</v>
      </c>
      <c r="P130" s="15" t="s">
        <v>170</v>
      </c>
      <c r="Q130" s="15" t="s">
        <v>282</v>
      </c>
      <c r="R130" s="15" t="s">
        <v>283</v>
      </c>
      <c r="S130" s="15"/>
      <c r="T130" s="14"/>
      <c r="U130" s="14"/>
      <c r="V130" s="14"/>
    </row>
    <row r="131" spans="1:22" ht="35.25" customHeight="1">
      <c r="A131" s="25" t="s">
        <v>383</v>
      </c>
      <c r="B131" s="15">
        <v>18</v>
      </c>
      <c r="C131" s="15" t="s">
        <v>3</v>
      </c>
      <c r="D131" s="15" t="s">
        <v>379</v>
      </c>
      <c r="E131" s="15" t="s">
        <v>430</v>
      </c>
      <c r="F131" s="15"/>
      <c r="G131" s="15" t="s">
        <v>18</v>
      </c>
      <c r="H131" s="15">
        <v>4</v>
      </c>
      <c r="I131" s="15">
        <v>4</v>
      </c>
      <c r="J131" s="15">
        <v>4</v>
      </c>
      <c r="K131" s="15">
        <v>4</v>
      </c>
      <c r="L131" s="15">
        <v>4</v>
      </c>
      <c r="M131" s="15" t="s">
        <v>18</v>
      </c>
      <c r="N131" s="15"/>
      <c r="O131" s="15"/>
      <c r="P131" s="15"/>
      <c r="Q131" s="15" t="s">
        <v>291</v>
      </c>
      <c r="R131" s="15" t="s">
        <v>292</v>
      </c>
      <c r="S131" s="15"/>
      <c r="T131" s="14"/>
      <c r="U131" s="14"/>
      <c r="V131" s="14"/>
    </row>
    <row r="132" spans="1:22" ht="35.25" customHeight="1">
      <c r="A132" s="25" t="s">
        <v>383</v>
      </c>
      <c r="B132" s="15">
        <v>18</v>
      </c>
      <c r="C132" s="15" t="s">
        <v>3</v>
      </c>
      <c r="D132" s="15" t="s">
        <v>379</v>
      </c>
      <c r="E132" s="15" t="s">
        <v>16</v>
      </c>
      <c r="F132" s="15" t="s">
        <v>23</v>
      </c>
      <c r="G132" s="15" t="s">
        <v>18</v>
      </c>
      <c r="H132" s="15">
        <v>4</v>
      </c>
      <c r="I132" s="15">
        <v>4</v>
      </c>
      <c r="J132" s="15">
        <v>4</v>
      </c>
      <c r="K132" s="15">
        <v>3</v>
      </c>
      <c r="L132" s="15">
        <v>4</v>
      </c>
      <c r="M132" s="15" t="s">
        <v>18</v>
      </c>
      <c r="N132" s="15" t="s">
        <v>293</v>
      </c>
      <c r="O132" s="15" t="s">
        <v>287</v>
      </c>
      <c r="P132" s="15"/>
      <c r="Q132" s="15" t="s">
        <v>294</v>
      </c>
      <c r="R132" s="15" t="s">
        <v>160</v>
      </c>
      <c r="S132" s="15"/>
      <c r="T132" s="14"/>
      <c r="U132" s="14"/>
      <c r="V132" s="14"/>
    </row>
    <row r="133" spans="1:22" ht="35.25" customHeight="1">
      <c r="A133" s="25" t="s">
        <v>383</v>
      </c>
      <c r="B133" s="15">
        <v>18</v>
      </c>
      <c r="C133" s="15" t="s">
        <v>3</v>
      </c>
      <c r="D133" s="15" t="s">
        <v>377</v>
      </c>
      <c r="E133" s="15" t="s">
        <v>430</v>
      </c>
      <c r="F133" s="15" t="s">
        <v>119</v>
      </c>
      <c r="G133" s="15" t="s">
        <v>18</v>
      </c>
      <c r="H133" s="15">
        <v>4</v>
      </c>
      <c r="I133" s="15">
        <v>4</v>
      </c>
      <c r="J133" s="15">
        <v>4</v>
      </c>
      <c r="K133" s="15">
        <v>4</v>
      </c>
      <c r="L133" s="15">
        <v>4</v>
      </c>
      <c r="M133" s="15" t="s">
        <v>18</v>
      </c>
      <c r="N133" s="15" t="s">
        <v>24</v>
      </c>
      <c r="O133" s="15" t="s">
        <v>296</v>
      </c>
      <c r="P133" s="15" t="s">
        <v>36</v>
      </c>
      <c r="Q133" s="15" t="s">
        <v>297</v>
      </c>
      <c r="R133" s="15" t="s">
        <v>119</v>
      </c>
      <c r="S133" s="15"/>
      <c r="T133" s="14"/>
      <c r="U133" s="14"/>
      <c r="V133" s="14"/>
    </row>
    <row r="134" spans="1:22" ht="35.25" customHeight="1">
      <c r="A134" s="25" t="s">
        <v>383</v>
      </c>
      <c r="B134" s="15">
        <v>17</v>
      </c>
      <c r="C134" s="15" t="s">
        <v>3</v>
      </c>
      <c r="D134" s="15" t="s">
        <v>379</v>
      </c>
      <c r="E134" s="15" t="s">
        <v>284</v>
      </c>
      <c r="F134" s="15" t="s">
        <v>119</v>
      </c>
      <c r="G134" s="15" t="s">
        <v>18</v>
      </c>
      <c r="H134" s="15">
        <v>4</v>
      </c>
      <c r="I134" s="15">
        <v>2</v>
      </c>
      <c r="J134" s="15">
        <v>4</v>
      </c>
      <c r="K134" s="15">
        <v>3</v>
      </c>
      <c r="L134" s="15">
        <v>4</v>
      </c>
      <c r="M134" s="15" t="s">
        <v>18</v>
      </c>
      <c r="N134" s="15" t="s">
        <v>40</v>
      </c>
      <c r="O134" s="15" t="s">
        <v>91</v>
      </c>
      <c r="P134" s="15"/>
      <c r="Q134" s="15" t="s">
        <v>285</v>
      </c>
      <c r="R134" s="15" t="s">
        <v>286</v>
      </c>
      <c r="S134" s="15"/>
      <c r="T134" s="14"/>
      <c r="U134" s="14"/>
      <c r="V134" s="14"/>
    </row>
    <row r="135" spans="1:22" ht="35.25" customHeight="1">
      <c r="A135" s="26" t="s">
        <v>384</v>
      </c>
      <c r="B135" s="14">
        <v>16</v>
      </c>
      <c r="C135" s="22" t="s">
        <v>2</v>
      </c>
      <c r="D135" s="22" t="s">
        <v>377</v>
      </c>
      <c r="E135" s="22" t="s">
        <v>16</v>
      </c>
      <c r="F135" s="14"/>
      <c r="G135" s="14" t="s">
        <v>18</v>
      </c>
      <c r="H135" s="14">
        <v>4</v>
      </c>
      <c r="I135" s="14">
        <v>4</v>
      </c>
      <c r="J135" s="14">
        <v>4</v>
      </c>
      <c r="K135" s="14">
        <v>4</v>
      </c>
      <c r="L135" s="14">
        <v>4</v>
      </c>
      <c r="M135" s="15" t="s">
        <v>18</v>
      </c>
      <c r="N135" s="14" t="s">
        <v>32</v>
      </c>
      <c r="O135" s="14" t="s">
        <v>385</v>
      </c>
      <c r="P135" s="14" t="s">
        <v>65</v>
      </c>
      <c r="Q135" s="14" t="s">
        <v>386</v>
      </c>
      <c r="R135" s="14" t="s">
        <v>387</v>
      </c>
      <c r="S135" s="14"/>
      <c r="T135" s="14"/>
      <c r="U135" s="14"/>
      <c r="V135" s="14"/>
    </row>
    <row r="136" spans="1:22" ht="35.25" customHeight="1">
      <c r="A136" s="26" t="s">
        <v>384</v>
      </c>
      <c r="B136" s="14">
        <v>15</v>
      </c>
      <c r="C136" s="22" t="s">
        <v>2</v>
      </c>
      <c r="D136" s="22" t="s">
        <v>377</v>
      </c>
      <c r="E136" s="22" t="s">
        <v>16</v>
      </c>
      <c r="F136" s="14"/>
      <c r="G136" s="14" t="s">
        <v>18</v>
      </c>
      <c r="H136" s="14">
        <v>4</v>
      </c>
      <c r="I136" s="14">
        <v>4</v>
      </c>
      <c r="J136" s="14">
        <v>4</v>
      </c>
      <c r="K136" s="14">
        <v>4</v>
      </c>
      <c r="L136" s="14">
        <v>4</v>
      </c>
      <c r="M136" s="15" t="s">
        <v>18</v>
      </c>
      <c r="N136" s="14"/>
      <c r="O136" s="14"/>
      <c r="P136" s="14"/>
      <c r="Q136" s="14"/>
      <c r="R136" s="14"/>
      <c r="S136" s="14"/>
      <c r="T136" s="14"/>
      <c r="U136" s="14"/>
      <c r="V136" s="14"/>
    </row>
    <row r="137" spans="1:22" ht="35.25" customHeight="1">
      <c r="A137" s="26" t="s">
        <v>384</v>
      </c>
      <c r="B137" s="14">
        <v>16</v>
      </c>
      <c r="C137" s="22" t="s">
        <v>2</v>
      </c>
      <c r="D137" s="22" t="s">
        <v>377</v>
      </c>
      <c r="E137" s="22" t="s">
        <v>16</v>
      </c>
      <c r="F137" s="14"/>
      <c r="G137" s="14" t="s">
        <v>430</v>
      </c>
      <c r="H137" s="14">
        <v>4</v>
      </c>
      <c r="I137" s="14">
        <v>4</v>
      </c>
      <c r="J137" s="14">
        <v>4</v>
      </c>
      <c r="K137" s="14">
        <v>4</v>
      </c>
      <c r="L137" s="14">
        <v>3</v>
      </c>
      <c r="M137" s="14" t="s">
        <v>18</v>
      </c>
      <c r="N137" s="14" t="s">
        <v>65</v>
      </c>
      <c r="O137" s="14" t="s">
        <v>19</v>
      </c>
      <c r="P137" s="14" t="s">
        <v>20</v>
      </c>
      <c r="Q137" s="14" t="s">
        <v>389</v>
      </c>
      <c r="R137" s="14" t="s">
        <v>388</v>
      </c>
      <c r="S137" s="14"/>
      <c r="T137" s="14"/>
      <c r="U137" s="14"/>
      <c r="V137" s="14"/>
    </row>
    <row r="138" spans="1:22" ht="35.25" customHeight="1">
      <c r="A138" s="27" t="s">
        <v>398</v>
      </c>
      <c r="B138" s="14">
        <v>18</v>
      </c>
      <c r="C138" s="22" t="s">
        <v>3</v>
      </c>
      <c r="D138" s="22" t="s">
        <v>378</v>
      </c>
      <c r="E138" s="22" t="s">
        <v>16</v>
      </c>
      <c r="F138" s="14"/>
      <c r="G138" s="14" t="s">
        <v>18</v>
      </c>
      <c r="H138" s="14">
        <v>4</v>
      </c>
      <c r="I138" s="14">
        <v>4</v>
      </c>
      <c r="J138" s="14">
        <v>4</v>
      </c>
      <c r="K138" s="14">
        <v>4</v>
      </c>
      <c r="L138" s="14">
        <v>4</v>
      </c>
      <c r="M138" s="14" t="s">
        <v>18</v>
      </c>
      <c r="N138" s="14" t="s">
        <v>170</v>
      </c>
      <c r="O138" s="14" t="s">
        <v>299</v>
      </c>
      <c r="P138" s="14" t="s">
        <v>195</v>
      </c>
      <c r="Q138" s="14" t="s">
        <v>390</v>
      </c>
      <c r="R138" s="14" t="s">
        <v>391</v>
      </c>
      <c r="S138" s="14"/>
      <c r="T138" s="14"/>
      <c r="U138" s="14"/>
      <c r="V138" s="14"/>
    </row>
    <row r="139" spans="1:22" ht="35.25" customHeight="1">
      <c r="A139" s="27" t="s">
        <v>398</v>
      </c>
      <c r="B139" s="14">
        <v>17</v>
      </c>
      <c r="C139" s="22" t="s">
        <v>3</v>
      </c>
      <c r="D139" s="22" t="s">
        <v>378</v>
      </c>
      <c r="E139" s="22" t="s">
        <v>16</v>
      </c>
      <c r="F139" s="14"/>
      <c r="G139" s="14" t="s">
        <v>18</v>
      </c>
      <c r="H139" s="14">
        <v>4</v>
      </c>
      <c r="I139" s="14">
        <v>4</v>
      </c>
      <c r="J139" s="14">
        <v>4</v>
      </c>
      <c r="K139" s="14">
        <v>4</v>
      </c>
      <c r="L139" s="14">
        <v>4</v>
      </c>
      <c r="M139" s="14" t="s">
        <v>18</v>
      </c>
      <c r="N139" s="14" t="s">
        <v>65</v>
      </c>
      <c r="O139" s="14" t="s">
        <v>392</v>
      </c>
      <c r="P139" s="14" t="s">
        <v>234</v>
      </c>
      <c r="Q139" s="14"/>
      <c r="R139" s="14" t="s">
        <v>172</v>
      </c>
      <c r="S139" s="14"/>
      <c r="T139" s="14"/>
      <c r="U139" s="14"/>
      <c r="V139" s="14"/>
    </row>
    <row r="140" spans="1:22" ht="35.25" customHeight="1">
      <c r="A140" s="27" t="s">
        <v>398</v>
      </c>
      <c r="B140" s="14">
        <v>14</v>
      </c>
      <c r="C140" s="22" t="s">
        <v>1</v>
      </c>
      <c r="D140" s="22" t="s">
        <v>378</v>
      </c>
      <c r="E140" s="22" t="s">
        <v>16</v>
      </c>
      <c r="F140" s="14"/>
      <c r="G140" s="14" t="s">
        <v>18</v>
      </c>
      <c r="H140" s="14">
        <v>4</v>
      </c>
      <c r="I140" s="14">
        <v>4</v>
      </c>
      <c r="J140" s="14">
        <v>4</v>
      </c>
      <c r="K140" s="14">
        <v>4</v>
      </c>
      <c r="L140" s="14">
        <v>4</v>
      </c>
      <c r="M140" s="14" t="s">
        <v>18</v>
      </c>
      <c r="N140" s="14" t="s">
        <v>130</v>
      </c>
      <c r="O140" s="14" t="s">
        <v>287</v>
      </c>
      <c r="P140" s="14" t="s">
        <v>280</v>
      </c>
      <c r="Q140" s="14"/>
      <c r="R140" s="14" t="s">
        <v>172</v>
      </c>
      <c r="S140" s="14"/>
      <c r="T140" s="14"/>
      <c r="U140" s="14" t="s">
        <v>405</v>
      </c>
      <c r="V140" s="14"/>
    </row>
    <row r="141" spans="1:22" ht="35.25" customHeight="1">
      <c r="A141" s="27" t="s">
        <v>398</v>
      </c>
      <c r="B141" s="14">
        <v>15</v>
      </c>
      <c r="C141" s="22" t="s">
        <v>2</v>
      </c>
      <c r="D141" s="22" t="s">
        <v>378</v>
      </c>
      <c r="E141" s="22" t="s">
        <v>16</v>
      </c>
      <c r="F141" s="14"/>
      <c r="G141" s="14" t="s">
        <v>18</v>
      </c>
      <c r="H141" s="14">
        <v>4</v>
      </c>
      <c r="I141" s="14">
        <v>4</v>
      </c>
      <c r="J141" s="14">
        <v>4</v>
      </c>
      <c r="K141" s="14">
        <v>4</v>
      </c>
      <c r="L141" s="14">
        <v>4</v>
      </c>
      <c r="M141" s="14" t="s">
        <v>18</v>
      </c>
      <c r="N141" s="14" t="s">
        <v>47</v>
      </c>
      <c r="O141" s="14" t="s">
        <v>65</v>
      </c>
      <c r="P141" s="14" t="s">
        <v>61</v>
      </c>
      <c r="Q141" s="14" t="s">
        <v>397</v>
      </c>
      <c r="R141" s="14" t="s">
        <v>393</v>
      </c>
      <c r="S141" s="14" t="s">
        <v>394</v>
      </c>
      <c r="T141" s="14" t="s">
        <v>396</v>
      </c>
      <c r="U141" s="14"/>
      <c r="V141" s="14"/>
    </row>
    <row r="142" spans="1:22" ht="35.25" customHeight="1">
      <c r="A142" s="27" t="s">
        <v>398</v>
      </c>
      <c r="B142" s="14">
        <v>16</v>
      </c>
      <c r="C142" s="22" t="s">
        <v>4</v>
      </c>
      <c r="D142" s="22" t="s">
        <v>378</v>
      </c>
      <c r="E142" s="22" t="s">
        <v>16</v>
      </c>
      <c r="F142" s="14"/>
      <c r="G142" s="14" t="s">
        <v>18</v>
      </c>
      <c r="H142" s="14">
        <v>3</v>
      </c>
      <c r="I142" s="14">
        <v>3</v>
      </c>
      <c r="J142" s="14">
        <v>3</v>
      </c>
      <c r="K142" s="14">
        <v>3</v>
      </c>
      <c r="L142" s="14">
        <v>4</v>
      </c>
      <c r="M142" s="14" t="s">
        <v>18</v>
      </c>
      <c r="N142" s="14" t="s">
        <v>399</v>
      </c>
      <c r="O142" s="14" t="s">
        <v>52</v>
      </c>
      <c r="P142" s="14" t="s">
        <v>302</v>
      </c>
      <c r="Q142" s="14"/>
      <c r="R142" s="14" t="s">
        <v>400</v>
      </c>
      <c r="S142" s="14"/>
      <c r="T142" s="14" t="s">
        <v>401</v>
      </c>
      <c r="U142" s="14" t="s">
        <v>404</v>
      </c>
      <c r="V142" s="14"/>
    </row>
    <row r="143" spans="1:22" ht="35.25" customHeight="1">
      <c r="A143" s="27" t="s">
        <v>398</v>
      </c>
      <c r="B143" s="14">
        <v>16</v>
      </c>
      <c r="C143" s="22" t="s">
        <v>4</v>
      </c>
      <c r="D143" s="22" t="s">
        <v>378</v>
      </c>
      <c r="E143" s="22" t="s">
        <v>16</v>
      </c>
      <c r="F143" s="14"/>
      <c r="G143" s="14" t="s">
        <v>18</v>
      </c>
      <c r="H143" s="14">
        <v>4</v>
      </c>
      <c r="I143" s="14">
        <v>4</v>
      </c>
      <c r="J143" s="14">
        <v>4</v>
      </c>
      <c r="K143" s="14">
        <v>4</v>
      </c>
      <c r="L143" s="14">
        <v>4</v>
      </c>
      <c r="M143" s="14" t="s">
        <v>18</v>
      </c>
      <c r="N143" s="14" t="s">
        <v>24</v>
      </c>
      <c r="O143" s="14" t="s">
        <v>52</v>
      </c>
      <c r="P143" s="14" t="s">
        <v>195</v>
      </c>
      <c r="Q143" s="14"/>
      <c r="R143" s="14" t="s">
        <v>250</v>
      </c>
      <c r="S143" s="14"/>
      <c r="T143" s="14"/>
      <c r="U143" s="14" t="s">
        <v>402</v>
      </c>
      <c r="V143" s="14"/>
    </row>
    <row r="144" spans="1:22" ht="35.25" customHeight="1">
      <c r="A144" s="27" t="s">
        <v>398</v>
      </c>
      <c r="B144" s="14">
        <v>16</v>
      </c>
      <c r="C144" s="22" t="s">
        <v>4</v>
      </c>
      <c r="D144" s="22" t="s">
        <v>378</v>
      </c>
      <c r="E144" s="22" t="s">
        <v>16</v>
      </c>
      <c r="F144" s="14"/>
      <c r="G144" s="14" t="s">
        <v>18</v>
      </c>
      <c r="H144" s="14">
        <v>4</v>
      </c>
      <c r="I144" s="14">
        <v>4</v>
      </c>
      <c r="J144" s="14">
        <v>3</v>
      </c>
      <c r="K144" s="14">
        <v>4</v>
      </c>
      <c r="L144" s="14">
        <v>4</v>
      </c>
      <c r="M144" s="14" t="s">
        <v>18</v>
      </c>
      <c r="N144" s="14" t="s">
        <v>52</v>
      </c>
      <c r="O144" s="14" t="s">
        <v>130</v>
      </c>
      <c r="P144" s="14" t="s">
        <v>24</v>
      </c>
      <c r="Q144" s="14" t="s">
        <v>406</v>
      </c>
      <c r="R144" s="14" t="s">
        <v>310</v>
      </c>
      <c r="S144" s="14" t="s">
        <v>407</v>
      </c>
      <c r="T144" s="14" t="s">
        <v>408</v>
      </c>
      <c r="U144" s="14" t="s">
        <v>403</v>
      </c>
      <c r="V144" s="14"/>
    </row>
    <row r="145" spans="1:22" ht="35.25" customHeight="1">
      <c r="A145" s="27" t="s">
        <v>398</v>
      </c>
      <c r="B145" s="14">
        <v>17</v>
      </c>
      <c r="C145" s="22" t="s">
        <v>3</v>
      </c>
      <c r="D145" s="22" t="s">
        <v>378</v>
      </c>
      <c r="E145" s="22" t="s">
        <v>16</v>
      </c>
      <c r="F145" s="14"/>
      <c r="G145" s="14" t="s">
        <v>18</v>
      </c>
      <c r="H145" s="14">
        <v>4</v>
      </c>
      <c r="I145" s="14">
        <v>4</v>
      </c>
      <c r="J145" s="14">
        <v>4</v>
      </c>
      <c r="K145" s="14">
        <v>4</v>
      </c>
      <c r="L145" s="14">
        <v>4</v>
      </c>
      <c r="M145" s="14" t="s">
        <v>18</v>
      </c>
      <c r="N145" s="14" t="s">
        <v>24</v>
      </c>
      <c r="O145" s="14" t="s">
        <v>20</v>
      </c>
      <c r="P145" s="14" t="s">
        <v>52</v>
      </c>
      <c r="Q145" s="14"/>
      <c r="R145" s="14" t="s">
        <v>409</v>
      </c>
      <c r="S145" s="14"/>
      <c r="T145" s="14"/>
      <c r="U145" s="14" t="s">
        <v>410</v>
      </c>
      <c r="V145" s="14"/>
    </row>
    <row r="146" spans="1:22" ht="35.25" customHeight="1">
      <c r="A146" s="27" t="s">
        <v>398</v>
      </c>
      <c r="B146" s="14">
        <v>15</v>
      </c>
      <c r="C146" s="22" t="s">
        <v>2</v>
      </c>
      <c r="D146" s="22" t="s">
        <v>378</v>
      </c>
      <c r="E146" s="22" t="s">
        <v>16</v>
      </c>
      <c r="F146" s="14"/>
      <c r="G146" s="14" t="s">
        <v>18</v>
      </c>
      <c r="H146" s="14">
        <v>4</v>
      </c>
      <c r="I146" s="14">
        <v>4</v>
      </c>
      <c r="J146" s="14">
        <v>4</v>
      </c>
      <c r="K146" s="14">
        <v>4</v>
      </c>
      <c r="L146" s="14">
        <v>4</v>
      </c>
      <c r="M146" s="14" t="s">
        <v>18</v>
      </c>
      <c r="N146" s="14" t="s">
        <v>130</v>
      </c>
      <c r="O146" s="14" t="s">
        <v>24</v>
      </c>
      <c r="P146" s="14" t="s">
        <v>411</v>
      </c>
      <c r="Q146" s="14" t="s">
        <v>414</v>
      </c>
      <c r="R146" s="14" t="s">
        <v>201</v>
      </c>
      <c r="S146" s="14" t="s">
        <v>415</v>
      </c>
      <c r="T146" s="14" t="s">
        <v>413</v>
      </c>
      <c r="U146" s="14" t="s">
        <v>412</v>
      </c>
      <c r="V146" s="14"/>
    </row>
    <row r="147" spans="1:22" ht="35.25" customHeight="1">
      <c r="A147" s="27" t="s">
        <v>398</v>
      </c>
      <c r="B147" s="14">
        <v>15</v>
      </c>
      <c r="C147" s="22" t="s">
        <v>1</v>
      </c>
      <c r="D147" s="22" t="s">
        <v>378</v>
      </c>
      <c r="E147" s="22" t="s">
        <v>16</v>
      </c>
      <c r="F147" s="14"/>
      <c r="G147" s="14" t="s">
        <v>18</v>
      </c>
      <c r="H147" s="22">
        <v>4</v>
      </c>
      <c r="I147" s="14">
        <v>4</v>
      </c>
      <c r="J147" s="14">
        <v>4</v>
      </c>
      <c r="K147" s="14">
        <v>4</v>
      </c>
      <c r="L147" s="14">
        <v>4</v>
      </c>
      <c r="M147" s="14" t="s">
        <v>18</v>
      </c>
      <c r="N147" s="14" t="s">
        <v>20</v>
      </c>
      <c r="O147" s="14" t="s">
        <v>240</v>
      </c>
      <c r="P147" s="14" t="s">
        <v>60</v>
      </c>
      <c r="Q147" s="14"/>
      <c r="R147" s="14" t="s">
        <v>416</v>
      </c>
      <c r="S147" s="14"/>
      <c r="T147" s="14"/>
      <c r="U147" s="14" t="s">
        <v>417</v>
      </c>
      <c r="V147" s="14"/>
    </row>
    <row r="148" spans="1:22" ht="35.25" customHeight="1">
      <c r="A148" s="27" t="s">
        <v>398</v>
      </c>
      <c r="B148" s="14">
        <v>16</v>
      </c>
      <c r="C148" s="22" t="s">
        <v>4</v>
      </c>
      <c r="D148" s="22" t="s">
        <v>378</v>
      </c>
      <c r="E148" s="22" t="s">
        <v>16</v>
      </c>
      <c r="F148" s="14"/>
      <c r="G148" s="14" t="s">
        <v>18</v>
      </c>
      <c r="H148" s="22">
        <v>4</v>
      </c>
      <c r="I148" s="14">
        <v>4</v>
      </c>
      <c r="J148" s="14">
        <v>4</v>
      </c>
      <c r="K148" s="14">
        <v>4</v>
      </c>
      <c r="L148" s="14">
        <v>4</v>
      </c>
      <c r="M148" s="14" t="s">
        <v>18</v>
      </c>
      <c r="N148" s="14" t="s">
        <v>83</v>
      </c>
      <c r="O148" s="14" t="s">
        <v>47</v>
      </c>
      <c r="P148" s="14" t="s">
        <v>418</v>
      </c>
      <c r="Q148" s="14" t="s">
        <v>423</v>
      </c>
      <c r="R148" s="14" t="s">
        <v>419</v>
      </c>
      <c r="S148" s="14" t="s">
        <v>421</v>
      </c>
      <c r="T148" s="14" t="s">
        <v>422</v>
      </c>
      <c r="U148" s="14" t="s">
        <v>420</v>
      </c>
      <c r="V148" s="14"/>
    </row>
    <row r="149" spans="1:22" ht="35.25" customHeight="1">
      <c r="A149" s="27" t="s">
        <v>398</v>
      </c>
      <c r="B149" s="14">
        <v>15</v>
      </c>
      <c r="C149" s="22" t="s">
        <v>2</v>
      </c>
      <c r="D149" s="22" t="s">
        <v>378</v>
      </c>
      <c r="E149" s="22" t="s">
        <v>16</v>
      </c>
      <c r="F149" s="14"/>
      <c r="G149" s="14" t="s">
        <v>18</v>
      </c>
      <c r="H149" s="14">
        <v>4</v>
      </c>
      <c r="I149" s="14">
        <v>4</v>
      </c>
      <c r="J149" s="14">
        <v>4</v>
      </c>
      <c r="K149" s="14">
        <v>4</v>
      </c>
      <c r="L149" s="14">
        <v>4</v>
      </c>
      <c r="M149" s="14" t="s">
        <v>18</v>
      </c>
      <c r="N149" s="14" t="s">
        <v>170</v>
      </c>
      <c r="O149" s="14" t="s">
        <v>192</v>
      </c>
      <c r="P149" s="14" t="s">
        <v>424</v>
      </c>
      <c r="Q149" s="14"/>
      <c r="R149" s="14" t="s">
        <v>409</v>
      </c>
      <c r="S149" s="14"/>
      <c r="T149" s="14" t="s">
        <v>426</v>
      </c>
      <c r="U149" s="14" t="s">
        <v>425</v>
      </c>
      <c r="V149" s="14"/>
    </row>
    <row r="150" spans="1:22" ht="35.25" customHeight="1">
      <c r="A150" s="27" t="s">
        <v>398</v>
      </c>
      <c r="B150" s="14">
        <v>16</v>
      </c>
      <c r="C150" s="22" t="s">
        <v>4</v>
      </c>
      <c r="D150" s="22" t="s">
        <v>378</v>
      </c>
      <c r="E150" s="22" t="s">
        <v>16</v>
      </c>
      <c r="F150" s="14"/>
      <c r="G150" s="14" t="s">
        <v>18</v>
      </c>
      <c r="H150" s="14">
        <v>4</v>
      </c>
      <c r="I150" s="14">
        <v>4</v>
      </c>
      <c r="J150" s="14">
        <v>4</v>
      </c>
      <c r="K150" s="14">
        <v>3</v>
      </c>
      <c r="L150" s="14">
        <v>4</v>
      </c>
      <c r="M150" s="14" t="s">
        <v>430</v>
      </c>
      <c r="N150" s="14" t="s">
        <v>24</v>
      </c>
      <c r="O150" s="14" t="s">
        <v>427</v>
      </c>
      <c r="P150" s="14" t="s">
        <v>167</v>
      </c>
      <c r="Q150" s="14" t="s">
        <v>431</v>
      </c>
      <c r="R150" s="14" t="s">
        <v>428</v>
      </c>
      <c r="S150" s="14" t="s">
        <v>432</v>
      </c>
      <c r="T150" s="14"/>
      <c r="U150" s="14" t="s">
        <v>429</v>
      </c>
      <c r="V150" s="14"/>
    </row>
    <row r="151" spans="1:22" ht="35.25" customHeight="1">
      <c r="A151" s="27" t="s">
        <v>398</v>
      </c>
      <c r="B151" s="14">
        <v>17</v>
      </c>
      <c r="C151" s="22" t="s">
        <v>4</v>
      </c>
      <c r="D151" s="22" t="s">
        <v>378</v>
      </c>
      <c r="E151" s="22" t="s">
        <v>16</v>
      </c>
      <c r="F151" s="14"/>
      <c r="G151" s="14" t="s">
        <v>18</v>
      </c>
      <c r="H151" s="14">
        <v>4</v>
      </c>
      <c r="I151" s="14">
        <v>4</v>
      </c>
      <c r="J151" s="14">
        <v>3</v>
      </c>
      <c r="K151" s="14">
        <v>4</v>
      </c>
      <c r="L151" s="14">
        <v>4</v>
      </c>
      <c r="M151" s="14" t="s">
        <v>18</v>
      </c>
      <c r="N151" s="14" t="s">
        <v>208</v>
      </c>
      <c r="O151" s="14" t="s">
        <v>216</v>
      </c>
      <c r="P151" s="14" t="s">
        <v>65</v>
      </c>
      <c r="Q151" s="14"/>
      <c r="R151" s="14" t="s">
        <v>250</v>
      </c>
      <c r="S151" s="14"/>
      <c r="T151" s="14"/>
      <c r="U151" s="14" t="s">
        <v>433</v>
      </c>
      <c r="V151" s="14"/>
    </row>
    <row r="152" spans="1:22" ht="35.25" customHeight="1">
      <c r="A152" s="27" t="s">
        <v>398</v>
      </c>
      <c r="B152" s="14">
        <v>17</v>
      </c>
      <c r="C152" s="22" t="s">
        <v>3</v>
      </c>
      <c r="D152" s="22" t="s">
        <v>378</v>
      </c>
      <c r="E152" s="22" t="s">
        <v>16</v>
      </c>
      <c r="F152" s="14"/>
      <c r="G152" s="14" t="s">
        <v>18</v>
      </c>
      <c r="H152" s="14">
        <v>4</v>
      </c>
      <c r="I152" s="14">
        <v>4</v>
      </c>
      <c r="J152" s="14">
        <v>3</v>
      </c>
      <c r="K152" s="14">
        <v>4</v>
      </c>
      <c r="L152" s="14">
        <v>4</v>
      </c>
      <c r="M152" s="14" t="s">
        <v>18</v>
      </c>
      <c r="N152" s="14" t="s">
        <v>170</v>
      </c>
      <c r="O152" s="14" t="s">
        <v>287</v>
      </c>
      <c r="P152" s="14" t="s">
        <v>434</v>
      </c>
      <c r="Q152" s="14" t="s">
        <v>320</v>
      </c>
      <c r="R152" s="14" t="s">
        <v>435</v>
      </c>
      <c r="S152" s="14" t="s">
        <v>437</v>
      </c>
      <c r="T152" s="14" t="s">
        <v>438</v>
      </c>
      <c r="U152" s="14" t="s">
        <v>436</v>
      </c>
      <c r="V152" s="14"/>
    </row>
    <row r="153" spans="1:22" ht="35.25" customHeight="1">
      <c r="A153" s="27" t="s">
        <v>398</v>
      </c>
      <c r="B153" s="14">
        <v>15</v>
      </c>
      <c r="C153" s="22" t="s">
        <v>1</v>
      </c>
      <c r="D153" s="22" t="s">
        <v>378</v>
      </c>
      <c r="E153" s="22" t="s">
        <v>16</v>
      </c>
      <c r="F153" s="14"/>
      <c r="G153" s="14" t="s">
        <v>18</v>
      </c>
      <c r="H153" s="14">
        <v>4</v>
      </c>
      <c r="I153" s="14">
        <v>4</v>
      </c>
      <c r="J153" s="14">
        <v>3</v>
      </c>
      <c r="K153" s="14">
        <v>3</v>
      </c>
      <c r="L153" s="14">
        <v>4</v>
      </c>
      <c r="M153" s="14" t="s">
        <v>18</v>
      </c>
      <c r="N153" s="14" t="s">
        <v>88</v>
      </c>
      <c r="O153" s="14" t="s">
        <v>170</v>
      </c>
      <c r="P153" s="14" t="s">
        <v>20</v>
      </c>
      <c r="Q153" s="14"/>
      <c r="R153" s="14" t="s">
        <v>439</v>
      </c>
      <c r="S153" s="14"/>
      <c r="T153" s="14"/>
      <c r="U153" s="14" t="s">
        <v>403</v>
      </c>
      <c r="V153" s="14"/>
    </row>
    <row r="154" spans="1:22" ht="35.25" customHeight="1">
      <c r="A154" s="27" t="s">
        <v>398</v>
      </c>
      <c r="B154" s="14">
        <v>15</v>
      </c>
      <c r="C154" s="22" t="s">
        <v>2</v>
      </c>
      <c r="D154" s="22" t="s">
        <v>378</v>
      </c>
      <c r="E154" s="22" t="s">
        <v>430</v>
      </c>
      <c r="F154" s="14"/>
      <c r="G154" s="14" t="s">
        <v>18</v>
      </c>
      <c r="H154" s="14">
        <v>4</v>
      </c>
      <c r="I154" s="14">
        <v>4</v>
      </c>
      <c r="J154" s="14">
        <v>4</v>
      </c>
      <c r="K154" s="14">
        <v>4</v>
      </c>
      <c r="L154" s="14">
        <v>4</v>
      </c>
      <c r="M154" s="14" t="s">
        <v>18</v>
      </c>
      <c r="N154" s="14" t="s">
        <v>167</v>
      </c>
      <c r="O154" s="14" t="s">
        <v>183</v>
      </c>
      <c r="P154" s="14" t="s">
        <v>52</v>
      </c>
      <c r="Q154" s="14"/>
      <c r="R154" s="14" t="s">
        <v>440</v>
      </c>
      <c r="S154" s="14"/>
      <c r="T154" s="14" t="s">
        <v>442</v>
      </c>
      <c r="U154" s="14" t="s">
        <v>441</v>
      </c>
      <c r="V154" s="14"/>
    </row>
    <row r="155" spans="1:22" ht="35.25" customHeight="1">
      <c r="A155" s="27" t="s">
        <v>398</v>
      </c>
      <c r="B155" s="14">
        <v>16</v>
      </c>
      <c r="C155" s="22" t="s">
        <v>4</v>
      </c>
      <c r="D155" s="22" t="s">
        <v>378</v>
      </c>
      <c r="E155" s="22" t="s">
        <v>16</v>
      </c>
      <c r="F155" s="14"/>
      <c r="G155" s="14" t="s">
        <v>18</v>
      </c>
      <c r="H155" s="14">
        <v>4</v>
      </c>
      <c r="I155" s="14">
        <v>4</v>
      </c>
      <c r="J155" s="14">
        <v>4</v>
      </c>
      <c r="K155" s="14">
        <v>4</v>
      </c>
      <c r="L155" s="14">
        <v>4</v>
      </c>
      <c r="M155" s="14" t="s">
        <v>18</v>
      </c>
      <c r="N155" s="14" t="s">
        <v>167</v>
      </c>
      <c r="O155" s="14" t="s">
        <v>31</v>
      </c>
      <c r="P155" s="14" t="s">
        <v>287</v>
      </c>
      <c r="Q155" s="14"/>
      <c r="R155" s="14" t="s">
        <v>409</v>
      </c>
      <c r="S155" s="14"/>
      <c r="T155" s="14"/>
      <c r="U155" s="14" t="s">
        <v>443</v>
      </c>
      <c r="V155" s="14"/>
    </row>
    <row r="156" spans="1:22" ht="35.25" customHeight="1">
      <c r="A156" s="27" t="s">
        <v>398</v>
      </c>
      <c r="B156" s="14">
        <v>14</v>
      </c>
      <c r="C156" s="22" t="s">
        <v>1</v>
      </c>
      <c r="D156" s="22" t="s">
        <v>378</v>
      </c>
      <c r="E156" s="22" t="s">
        <v>16</v>
      </c>
      <c r="F156" s="14"/>
      <c r="G156" s="14" t="s">
        <v>18</v>
      </c>
      <c r="H156" s="14">
        <v>4</v>
      </c>
      <c r="I156" s="14">
        <v>4</v>
      </c>
      <c r="J156" s="14">
        <v>4</v>
      </c>
      <c r="K156" s="14">
        <v>4</v>
      </c>
      <c r="L156" s="14">
        <v>4</v>
      </c>
      <c r="M156" s="14" t="s">
        <v>18</v>
      </c>
      <c r="N156" s="14" t="s">
        <v>47</v>
      </c>
      <c r="O156" s="14" t="s">
        <v>170</v>
      </c>
      <c r="P156" s="14" t="s">
        <v>341</v>
      </c>
      <c r="Q156" s="14"/>
      <c r="R156" s="14" t="s">
        <v>444</v>
      </c>
      <c r="S156" s="14"/>
      <c r="T156" s="14"/>
      <c r="U156" s="14" t="s">
        <v>445</v>
      </c>
      <c r="V156" s="14"/>
    </row>
    <row r="157" spans="1:22" ht="35.25" customHeight="1">
      <c r="A157" s="27" t="s">
        <v>398</v>
      </c>
      <c r="B157" s="14">
        <v>17</v>
      </c>
      <c r="C157" s="22" t="s">
        <v>3</v>
      </c>
      <c r="D157" s="22" t="s">
        <v>378</v>
      </c>
      <c r="E157" s="22" t="s">
        <v>16</v>
      </c>
      <c r="F157" s="14"/>
      <c r="G157" s="14" t="s">
        <v>18</v>
      </c>
      <c r="H157" s="22">
        <v>4</v>
      </c>
      <c r="I157" s="14">
        <v>4</v>
      </c>
      <c r="J157" s="14">
        <v>4</v>
      </c>
      <c r="K157" s="14">
        <v>4</v>
      </c>
      <c r="L157" s="14">
        <v>4</v>
      </c>
      <c r="M157" s="14" t="s">
        <v>18</v>
      </c>
      <c r="N157" s="14" t="s">
        <v>44</v>
      </c>
      <c r="O157" s="14" t="s">
        <v>446</v>
      </c>
      <c r="P157" s="14" t="s">
        <v>447</v>
      </c>
      <c r="Q157" s="14" t="s">
        <v>451</v>
      </c>
      <c r="R157" s="14" t="s">
        <v>448</v>
      </c>
      <c r="S157" s="14" t="s">
        <v>450</v>
      </c>
      <c r="T157" s="14" t="s">
        <v>452</v>
      </c>
      <c r="U157" s="14" t="s">
        <v>449</v>
      </c>
      <c r="V157" s="14"/>
    </row>
    <row r="158" spans="1:22" ht="35.25" customHeight="1">
      <c r="A158" s="27" t="s">
        <v>398</v>
      </c>
      <c r="B158" s="14">
        <v>15</v>
      </c>
      <c r="C158" s="22" t="s">
        <v>2</v>
      </c>
      <c r="D158" s="22" t="s">
        <v>378</v>
      </c>
      <c r="E158" s="22" t="s">
        <v>16</v>
      </c>
      <c r="F158" s="14"/>
      <c r="G158" s="14" t="s">
        <v>18</v>
      </c>
      <c r="H158" s="14">
        <v>4</v>
      </c>
      <c r="I158" s="14">
        <v>4</v>
      </c>
      <c r="J158" s="14">
        <v>4</v>
      </c>
      <c r="K158" s="14">
        <v>4</v>
      </c>
      <c r="L158" s="14">
        <v>4</v>
      </c>
      <c r="M158" s="14" t="s">
        <v>18</v>
      </c>
      <c r="N158" s="14" t="s">
        <v>52</v>
      </c>
      <c r="O158" s="14" t="s">
        <v>24</v>
      </c>
      <c r="P158" s="14" t="s">
        <v>127</v>
      </c>
      <c r="Q158" s="14" t="s">
        <v>455</v>
      </c>
      <c r="R158" s="14" t="s">
        <v>453</v>
      </c>
      <c r="S158" s="14"/>
      <c r="T158" s="14"/>
      <c r="U158" s="14" t="s">
        <v>454</v>
      </c>
      <c r="V158" s="14"/>
    </row>
    <row r="159" spans="1:22" ht="35.25" customHeight="1">
      <c r="A159" s="27" t="s">
        <v>398</v>
      </c>
      <c r="B159" s="14">
        <v>16</v>
      </c>
      <c r="C159" s="22" t="s">
        <v>4</v>
      </c>
      <c r="D159" s="22" t="s">
        <v>378</v>
      </c>
      <c r="E159" s="22" t="s">
        <v>16</v>
      </c>
      <c r="F159" s="14"/>
      <c r="G159" s="14" t="s">
        <v>18</v>
      </c>
      <c r="H159" s="22">
        <v>4</v>
      </c>
      <c r="I159" s="14">
        <v>4</v>
      </c>
      <c r="J159" s="14">
        <v>4</v>
      </c>
      <c r="K159" s="14">
        <v>4</v>
      </c>
      <c r="L159" s="14">
        <v>4</v>
      </c>
      <c r="M159" s="14" t="s">
        <v>18</v>
      </c>
      <c r="N159" s="14" t="s">
        <v>183</v>
      </c>
      <c r="O159" s="14" t="s">
        <v>456</v>
      </c>
      <c r="P159" s="14" t="s">
        <v>457</v>
      </c>
      <c r="Q159" s="14"/>
      <c r="R159" s="14" t="s">
        <v>458</v>
      </c>
      <c r="S159" s="14" t="s">
        <v>460</v>
      </c>
      <c r="T159" s="14"/>
      <c r="U159" s="14" t="s">
        <v>459</v>
      </c>
      <c r="V159" s="14"/>
    </row>
    <row r="160" spans="1:22" ht="35.25" customHeight="1">
      <c r="A160" s="27" t="s">
        <v>398</v>
      </c>
      <c r="B160" s="14">
        <v>17</v>
      </c>
      <c r="C160" s="22" t="s">
        <v>3</v>
      </c>
      <c r="D160" s="22" t="s">
        <v>377</v>
      </c>
      <c r="E160" s="22" t="s">
        <v>284</v>
      </c>
      <c r="F160" s="14"/>
      <c r="G160" s="14" t="s">
        <v>18</v>
      </c>
      <c r="H160" s="22">
        <v>4</v>
      </c>
      <c r="I160" s="14">
        <v>4</v>
      </c>
      <c r="J160" s="14">
        <v>4</v>
      </c>
      <c r="K160" s="14">
        <v>4</v>
      </c>
      <c r="L160" s="14">
        <v>4</v>
      </c>
      <c r="M160" s="14" t="s">
        <v>18</v>
      </c>
      <c r="N160" s="14" t="s">
        <v>20</v>
      </c>
      <c r="O160" s="14" t="s">
        <v>130</v>
      </c>
      <c r="P160" s="14" t="s">
        <v>287</v>
      </c>
      <c r="Q160" s="14" t="s">
        <v>463</v>
      </c>
      <c r="R160" s="14" t="s">
        <v>461</v>
      </c>
      <c r="S160" s="14"/>
      <c r="T160" s="14" t="s">
        <v>464</v>
      </c>
      <c r="U160" s="14" t="s">
        <v>462</v>
      </c>
      <c r="V160" s="14"/>
    </row>
    <row r="161" spans="1:22" ht="35.25" customHeight="1">
      <c r="A161" s="27" t="s">
        <v>398</v>
      </c>
      <c r="B161" s="14">
        <v>15</v>
      </c>
      <c r="C161" s="22" t="s">
        <v>2</v>
      </c>
      <c r="D161" s="22" t="s">
        <v>378</v>
      </c>
      <c r="E161" s="22" t="s">
        <v>16</v>
      </c>
      <c r="F161" s="22"/>
      <c r="G161" s="14" t="s">
        <v>18</v>
      </c>
      <c r="H161" s="22">
        <v>4</v>
      </c>
      <c r="I161" s="14">
        <v>4</v>
      </c>
      <c r="J161" s="14">
        <v>4</v>
      </c>
      <c r="K161" s="14">
        <v>4</v>
      </c>
      <c r="L161" s="14">
        <v>4</v>
      </c>
      <c r="M161" s="14" t="s">
        <v>18</v>
      </c>
      <c r="N161" s="14" t="s">
        <v>434</v>
      </c>
      <c r="O161" s="14" t="s">
        <v>47</v>
      </c>
      <c r="P161" s="14" t="s">
        <v>465</v>
      </c>
      <c r="Q161" s="14"/>
      <c r="R161" s="14" t="s">
        <v>188</v>
      </c>
      <c r="S161" s="14"/>
      <c r="T161" s="14" t="s">
        <v>467</v>
      </c>
      <c r="U161" s="14" t="s">
        <v>466</v>
      </c>
      <c r="V161" s="14"/>
    </row>
    <row r="162" spans="1:22" ht="35.25" customHeight="1">
      <c r="A162" s="27" t="s">
        <v>398</v>
      </c>
      <c r="B162" s="14">
        <v>17</v>
      </c>
      <c r="C162" s="22" t="s">
        <v>3</v>
      </c>
      <c r="D162" s="22" t="s">
        <v>378</v>
      </c>
      <c r="E162" s="22" t="s">
        <v>16</v>
      </c>
      <c r="F162" s="14"/>
      <c r="G162" s="14" t="s">
        <v>18</v>
      </c>
      <c r="H162" s="22">
        <v>4</v>
      </c>
      <c r="I162" s="14">
        <v>4</v>
      </c>
      <c r="J162" s="14">
        <v>4</v>
      </c>
      <c r="K162" s="14">
        <v>4</v>
      </c>
      <c r="L162" s="14">
        <v>4</v>
      </c>
      <c r="M162" s="14" t="s">
        <v>18</v>
      </c>
      <c r="N162" s="14" t="s">
        <v>183</v>
      </c>
      <c r="O162" s="14" t="s">
        <v>65</v>
      </c>
      <c r="P162" s="14" t="s">
        <v>195</v>
      </c>
      <c r="Q162" s="14" t="s">
        <v>471</v>
      </c>
      <c r="R162" s="14" t="s">
        <v>250</v>
      </c>
      <c r="S162" s="14" t="s">
        <v>470</v>
      </c>
      <c r="T162" s="14" t="s">
        <v>469</v>
      </c>
      <c r="U162" s="14" t="s">
        <v>468</v>
      </c>
      <c r="V162" s="14"/>
    </row>
    <row r="163" spans="1:22" ht="35.25" customHeight="1">
      <c r="A163" s="27" t="s">
        <v>398</v>
      </c>
      <c r="B163" s="14">
        <v>15</v>
      </c>
      <c r="C163" s="22" t="s">
        <v>1</v>
      </c>
      <c r="D163" s="22" t="s">
        <v>378</v>
      </c>
      <c r="E163" s="22" t="s">
        <v>16</v>
      </c>
      <c r="F163" s="14"/>
      <c r="G163" s="14" t="s">
        <v>18</v>
      </c>
      <c r="H163" s="22">
        <v>4</v>
      </c>
      <c r="I163" s="14">
        <v>4</v>
      </c>
      <c r="J163" s="14">
        <v>4</v>
      </c>
      <c r="K163" s="14">
        <v>4</v>
      </c>
      <c r="L163" s="14">
        <v>4</v>
      </c>
      <c r="M163" s="14" t="s">
        <v>18</v>
      </c>
      <c r="N163" s="14" t="s">
        <v>170</v>
      </c>
      <c r="O163" s="14" t="s">
        <v>434</v>
      </c>
      <c r="P163" s="14" t="s">
        <v>47</v>
      </c>
      <c r="Q163" s="14" t="s">
        <v>473</v>
      </c>
      <c r="R163" s="14" t="s">
        <v>416</v>
      </c>
      <c r="S163" s="14"/>
      <c r="T163" s="14"/>
      <c r="U163" s="14" t="s">
        <v>472</v>
      </c>
      <c r="V163" s="14"/>
    </row>
    <row r="164" spans="1:22" ht="35.25" customHeight="1">
      <c r="A164" s="27" t="s">
        <v>398</v>
      </c>
      <c r="B164" s="14">
        <v>15</v>
      </c>
      <c r="C164" s="22" t="s">
        <v>2</v>
      </c>
      <c r="D164" s="22" t="s">
        <v>378</v>
      </c>
      <c r="E164" s="22" t="s">
        <v>16</v>
      </c>
      <c r="F164" s="14"/>
      <c r="G164" s="14" t="s">
        <v>18</v>
      </c>
      <c r="H164" s="22">
        <v>4</v>
      </c>
      <c r="I164" s="14">
        <v>4</v>
      </c>
      <c r="J164" s="14">
        <v>4</v>
      </c>
      <c r="K164" s="14">
        <v>4</v>
      </c>
      <c r="L164" s="14">
        <v>4</v>
      </c>
      <c r="M164" s="14" t="s">
        <v>18</v>
      </c>
      <c r="N164" s="14" t="s">
        <v>47</v>
      </c>
      <c r="O164" s="14" t="s">
        <v>24</v>
      </c>
      <c r="P164" s="14" t="s">
        <v>52</v>
      </c>
      <c r="Q164" s="14"/>
      <c r="R164" s="14" t="s">
        <v>474</v>
      </c>
      <c r="S164" s="14" t="s">
        <v>475</v>
      </c>
      <c r="T164" s="14"/>
      <c r="U164" s="14" t="s">
        <v>436</v>
      </c>
      <c r="V164" s="14"/>
    </row>
    <row r="165" spans="1:22" ht="35.25" customHeight="1">
      <c r="A165" s="27" t="s">
        <v>398</v>
      </c>
      <c r="B165" s="14">
        <v>17</v>
      </c>
      <c r="C165" s="22" t="s">
        <v>3</v>
      </c>
      <c r="D165" s="22" t="s">
        <v>378</v>
      </c>
      <c r="E165" s="22" t="s">
        <v>16</v>
      </c>
      <c r="F165" s="14"/>
      <c r="G165" s="14" t="s">
        <v>18</v>
      </c>
      <c r="H165" s="22">
        <v>4</v>
      </c>
      <c r="I165" s="14">
        <v>4</v>
      </c>
      <c r="J165" s="14">
        <v>4</v>
      </c>
      <c r="K165" s="14">
        <v>4</v>
      </c>
      <c r="L165" s="14">
        <v>4</v>
      </c>
      <c r="M165" s="14" t="s">
        <v>18</v>
      </c>
      <c r="N165" s="14" t="s">
        <v>65</v>
      </c>
      <c r="O165" s="14" t="s">
        <v>183</v>
      </c>
      <c r="P165" s="14" t="s">
        <v>280</v>
      </c>
      <c r="Q165" s="14" t="s">
        <v>480</v>
      </c>
      <c r="R165" s="14" t="s">
        <v>476</v>
      </c>
      <c r="S165" s="14" t="s">
        <v>478</v>
      </c>
      <c r="T165" s="14" t="s">
        <v>479</v>
      </c>
      <c r="U165" s="14" t="s">
        <v>477</v>
      </c>
      <c r="V165" s="14"/>
    </row>
    <row r="166" spans="1:22" ht="35.25" customHeight="1">
      <c r="A166" s="27" t="s">
        <v>398</v>
      </c>
      <c r="B166" s="14">
        <v>17</v>
      </c>
      <c r="C166" s="22" t="s">
        <v>3</v>
      </c>
      <c r="D166" s="22" t="s">
        <v>378</v>
      </c>
      <c r="E166" s="22" t="s">
        <v>430</v>
      </c>
      <c r="F166" s="14"/>
      <c r="G166" s="14" t="s">
        <v>18</v>
      </c>
      <c r="H166" s="22">
        <v>4</v>
      </c>
      <c r="I166" s="14">
        <v>4</v>
      </c>
      <c r="J166" s="14">
        <v>4</v>
      </c>
      <c r="K166" s="14">
        <v>4</v>
      </c>
      <c r="L166" s="14">
        <v>4</v>
      </c>
      <c r="M166" s="14" t="s">
        <v>18</v>
      </c>
      <c r="N166" s="14" t="s">
        <v>20</v>
      </c>
      <c r="O166" s="14" t="s">
        <v>65</v>
      </c>
      <c r="P166" s="14" t="s">
        <v>481</v>
      </c>
      <c r="Q166" s="14"/>
      <c r="R166" s="14" t="s">
        <v>482</v>
      </c>
      <c r="S166" s="14"/>
      <c r="T166" s="14"/>
      <c r="U166" s="14" t="s">
        <v>483</v>
      </c>
      <c r="V166" s="14"/>
    </row>
    <row r="167" spans="1:22" ht="35.25" customHeight="1">
      <c r="A167" s="27" t="s">
        <v>398</v>
      </c>
      <c r="B167" s="14">
        <v>18</v>
      </c>
      <c r="C167" s="22" t="s">
        <v>3</v>
      </c>
      <c r="D167" s="22" t="s">
        <v>378</v>
      </c>
      <c r="E167" s="22" t="s">
        <v>16</v>
      </c>
      <c r="F167" s="14"/>
      <c r="G167" s="14" t="s">
        <v>18</v>
      </c>
      <c r="H167" s="22">
        <v>4</v>
      </c>
      <c r="I167" s="14">
        <v>4</v>
      </c>
      <c r="J167" s="14">
        <v>4</v>
      </c>
      <c r="K167" s="14">
        <v>4</v>
      </c>
      <c r="L167" s="14">
        <v>4</v>
      </c>
      <c r="M167" s="14" t="s">
        <v>18</v>
      </c>
      <c r="N167" s="14" t="s">
        <v>19</v>
      </c>
      <c r="O167" s="14" t="s">
        <v>74</v>
      </c>
      <c r="P167" s="14" t="s">
        <v>484</v>
      </c>
      <c r="Q167" s="14"/>
      <c r="R167" s="14" t="s">
        <v>36</v>
      </c>
      <c r="S167" s="14"/>
      <c r="T167" s="14" t="s">
        <v>485</v>
      </c>
      <c r="U167" s="14" t="s">
        <v>405</v>
      </c>
      <c r="V167" s="14"/>
    </row>
    <row r="168" spans="1:22" ht="35.25" customHeight="1">
      <c r="A168" s="27" t="s">
        <v>398</v>
      </c>
      <c r="B168" s="14">
        <v>15</v>
      </c>
      <c r="C168" s="22" t="s">
        <v>2</v>
      </c>
      <c r="D168" s="22" t="s">
        <v>378</v>
      </c>
      <c r="E168" s="22" t="s">
        <v>16</v>
      </c>
      <c r="F168" s="22"/>
      <c r="G168" s="14" t="s">
        <v>18</v>
      </c>
      <c r="H168" s="22">
        <v>4</v>
      </c>
      <c r="I168" s="14">
        <v>4</v>
      </c>
      <c r="J168" s="14">
        <v>4</v>
      </c>
      <c r="K168" s="14">
        <v>4</v>
      </c>
      <c r="L168" s="14">
        <v>4</v>
      </c>
      <c r="M168" s="14" t="s">
        <v>18</v>
      </c>
      <c r="N168" s="14"/>
      <c r="O168" s="14"/>
      <c r="P168" s="14"/>
      <c r="Q168" s="14"/>
      <c r="R168" s="14"/>
      <c r="S168" s="14"/>
      <c r="T168" s="14" t="s">
        <v>488</v>
      </c>
      <c r="U168" s="14" t="s">
        <v>487</v>
      </c>
      <c r="V168" s="14"/>
    </row>
    <row r="169" spans="1:22" ht="35.25" customHeight="1">
      <c r="A169" s="27" t="s">
        <v>398</v>
      </c>
      <c r="B169" s="14">
        <v>18</v>
      </c>
      <c r="C169" s="22" t="s">
        <v>3</v>
      </c>
      <c r="D169" s="22" t="s">
        <v>378</v>
      </c>
      <c r="E169" s="22" t="s">
        <v>16</v>
      </c>
      <c r="F169" s="14"/>
      <c r="G169" s="14" t="s">
        <v>430</v>
      </c>
      <c r="H169" s="14">
        <v>4</v>
      </c>
      <c r="I169" s="14">
        <v>4</v>
      </c>
      <c r="J169" s="14">
        <v>2</v>
      </c>
      <c r="K169" s="14">
        <v>2</v>
      </c>
      <c r="L169" s="14">
        <v>4</v>
      </c>
      <c r="M169" s="14" t="s">
        <v>18</v>
      </c>
      <c r="N169" s="14" t="s">
        <v>280</v>
      </c>
      <c r="O169" s="14" t="s">
        <v>20</v>
      </c>
      <c r="P169" s="14" t="s">
        <v>66</v>
      </c>
      <c r="Q169" s="14"/>
      <c r="R169" s="14" t="s">
        <v>489</v>
      </c>
      <c r="S169" s="14"/>
      <c r="T169" s="14"/>
      <c r="U169" s="14" t="s">
        <v>490</v>
      </c>
      <c r="V169" s="14"/>
    </row>
    <row r="170" spans="1:22" ht="35.25" customHeight="1">
      <c r="A170" s="27" t="s">
        <v>398</v>
      </c>
      <c r="B170" s="14">
        <v>18</v>
      </c>
      <c r="C170" s="22" t="s">
        <v>3</v>
      </c>
      <c r="D170" s="22" t="s">
        <v>378</v>
      </c>
      <c r="E170" s="22" t="s">
        <v>16</v>
      </c>
      <c r="F170" s="14"/>
      <c r="G170" s="14" t="s">
        <v>18</v>
      </c>
      <c r="H170" s="14">
        <v>2</v>
      </c>
      <c r="I170" s="14">
        <v>2</v>
      </c>
      <c r="J170" s="14">
        <v>2</v>
      </c>
      <c r="K170" s="14">
        <v>2</v>
      </c>
      <c r="L170" s="14">
        <v>2</v>
      </c>
      <c r="M170" s="14" t="s">
        <v>430</v>
      </c>
      <c r="N170" s="14" t="s">
        <v>99</v>
      </c>
      <c r="O170" s="14" t="s">
        <v>103</v>
      </c>
      <c r="P170" s="14" t="s">
        <v>491</v>
      </c>
      <c r="Q170" s="14"/>
      <c r="R170" s="14" t="s">
        <v>492</v>
      </c>
      <c r="S170" s="14"/>
      <c r="T170" s="14"/>
      <c r="U170" s="14" t="s">
        <v>493</v>
      </c>
      <c r="V170" s="14"/>
    </row>
    <row r="171" spans="1:22" ht="35.25" customHeight="1">
      <c r="A171" s="27" t="s">
        <v>398</v>
      </c>
      <c r="B171" s="14">
        <v>15</v>
      </c>
      <c r="C171" s="22" t="s">
        <v>2</v>
      </c>
      <c r="D171" s="22" t="s">
        <v>378</v>
      </c>
      <c r="E171" s="22" t="s">
        <v>16</v>
      </c>
      <c r="F171" s="14"/>
      <c r="G171" s="14" t="s">
        <v>430</v>
      </c>
      <c r="H171" s="14">
        <v>2</v>
      </c>
      <c r="I171" s="14">
        <v>2</v>
      </c>
      <c r="J171" s="14">
        <v>2</v>
      </c>
      <c r="K171" s="14">
        <v>2</v>
      </c>
      <c r="L171" s="14">
        <v>2</v>
      </c>
      <c r="M171" s="14" t="s">
        <v>430</v>
      </c>
      <c r="N171" s="14"/>
      <c r="O171" s="14"/>
      <c r="P171" s="14"/>
      <c r="Q171" s="14"/>
      <c r="R171" s="14"/>
      <c r="S171" s="14"/>
      <c r="T171" s="14"/>
      <c r="U171" s="14"/>
      <c r="V171" s="14"/>
    </row>
    <row r="172" spans="1:22" ht="35.25" customHeight="1">
      <c r="A172" s="27" t="s">
        <v>398</v>
      </c>
      <c r="B172" s="14">
        <v>16</v>
      </c>
      <c r="C172" s="22" t="s">
        <v>2</v>
      </c>
      <c r="D172" s="22" t="s">
        <v>377</v>
      </c>
      <c r="E172" s="22" t="s">
        <v>16</v>
      </c>
      <c r="F172" s="14"/>
      <c r="G172" s="14" t="s">
        <v>18</v>
      </c>
      <c r="H172" s="14">
        <v>4</v>
      </c>
      <c r="I172" s="14">
        <v>4</v>
      </c>
      <c r="J172" s="14">
        <v>4</v>
      </c>
      <c r="K172" s="14">
        <v>4</v>
      </c>
      <c r="L172" s="14">
        <v>4</v>
      </c>
      <c r="M172" s="14" t="s">
        <v>430</v>
      </c>
      <c r="N172" s="14" t="s">
        <v>343</v>
      </c>
      <c r="O172" s="14" t="s">
        <v>19</v>
      </c>
      <c r="P172" s="14" t="s">
        <v>494</v>
      </c>
      <c r="Q172" s="14" t="s">
        <v>497</v>
      </c>
      <c r="R172" s="14" t="s">
        <v>495</v>
      </c>
      <c r="S172" s="14" t="s">
        <v>499</v>
      </c>
      <c r="T172" s="14" t="s">
        <v>498</v>
      </c>
      <c r="U172" s="14" t="s">
        <v>496</v>
      </c>
      <c r="V172" s="14"/>
    </row>
    <row r="173" spans="1:22" ht="35.25" customHeight="1">
      <c r="A173" s="27" t="s">
        <v>398</v>
      </c>
      <c r="B173" s="14">
        <v>17</v>
      </c>
      <c r="C173" s="22" t="s">
        <v>3</v>
      </c>
      <c r="D173" s="22" t="s">
        <v>500</v>
      </c>
      <c r="E173" s="22" t="s">
        <v>16</v>
      </c>
      <c r="F173" s="14"/>
      <c r="G173" s="14" t="s">
        <v>18</v>
      </c>
      <c r="H173" s="22">
        <v>4</v>
      </c>
      <c r="I173" s="14">
        <v>4</v>
      </c>
      <c r="J173" s="14">
        <v>4</v>
      </c>
      <c r="K173" s="14">
        <v>4</v>
      </c>
      <c r="L173" s="14">
        <v>4</v>
      </c>
      <c r="M173" s="14" t="s">
        <v>18</v>
      </c>
      <c r="N173" s="14" t="s">
        <v>280</v>
      </c>
      <c r="O173" s="14" t="s">
        <v>501</v>
      </c>
      <c r="P173" s="14" t="s">
        <v>192</v>
      </c>
      <c r="Q173" s="14" t="s">
        <v>505</v>
      </c>
      <c r="R173" s="14" t="s">
        <v>250</v>
      </c>
      <c r="S173" s="14" t="s">
        <v>503</v>
      </c>
      <c r="T173" s="14" t="s">
        <v>504</v>
      </c>
      <c r="U173" s="14" t="s">
        <v>502</v>
      </c>
      <c r="V173" s="14"/>
    </row>
    <row r="174" spans="1:22" ht="35.25" customHeight="1">
      <c r="A174" s="27" t="s">
        <v>398</v>
      </c>
      <c r="B174" s="14">
        <v>18</v>
      </c>
      <c r="C174" s="22" t="s">
        <v>3</v>
      </c>
      <c r="D174" s="22" t="s">
        <v>376</v>
      </c>
      <c r="E174" s="22" t="s">
        <v>16</v>
      </c>
      <c r="F174" s="14"/>
      <c r="G174" s="14" t="s">
        <v>18</v>
      </c>
      <c r="H174" s="22">
        <v>4</v>
      </c>
      <c r="I174" s="14">
        <v>4</v>
      </c>
      <c r="J174" s="14">
        <v>4</v>
      </c>
      <c r="K174" s="14">
        <v>4</v>
      </c>
      <c r="L174" s="14">
        <v>4</v>
      </c>
      <c r="M174" s="14" t="s">
        <v>18</v>
      </c>
      <c r="N174" s="14" t="s">
        <v>167</v>
      </c>
      <c r="O174" s="14" t="s">
        <v>506</v>
      </c>
      <c r="P174" s="14" t="s">
        <v>507</v>
      </c>
      <c r="Q174" s="14" t="s">
        <v>509</v>
      </c>
      <c r="R174" s="14" t="s">
        <v>223</v>
      </c>
      <c r="S174" s="14"/>
      <c r="T174" s="14"/>
      <c r="U174" s="14" t="s">
        <v>508</v>
      </c>
      <c r="V174" s="14"/>
    </row>
    <row r="175" spans="1:22" ht="35.25" customHeight="1">
      <c r="A175" s="27" t="s">
        <v>398</v>
      </c>
      <c r="B175" s="14">
        <v>15</v>
      </c>
      <c r="C175" s="22" t="s">
        <v>2</v>
      </c>
      <c r="D175" s="22" t="s">
        <v>378</v>
      </c>
      <c r="E175" s="22" t="s">
        <v>16</v>
      </c>
      <c r="F175" s="14"/>
      <c r="G175" s="14" t="s">
        <v>430</v>
      </c>
      <c r="H175" s="14">
        <v>1</v>
      </c>
      <c r="I175" s="14">
        <v>1</v>
      </c>
      <c r="J175" s="14">
        <v>1</v>
      </c>
      <c r="K175" s="14">
        <v>1</v>
      </c>
      <c r="L175" s="14">
        <v>1</v>
      </c>
      <c r="M175" s="14" t="s">
        <v>430</v>
      </c>
      <c r="N175" s="14" t="s">
        <v>510</v>
      </c>
      <c r="O175" s="14" t="s">
        <v>511</v>
      </c>
      <c r="P175" s="14" t="s">
        <v>512</v>
      </c>
      <c r="Q175" s="14" t="s">
        <v>515</v>
      </c>
      <c r="R175" s="14" t="s">
        <v>513</v>
      </c>
      <c r="S175" s="14" t="s">
        <v>516</v>
      </c>
      <c r="T175" s="14"/>
      <c r="U175" s="14" t="s">
        <v>514</v>
      </c>
      <c r="V175" s="14"/>
    </row>
    <row r="176" spans="1:22" ht="35.25" customHeight="1">
      <c r="A176" s="27" t="s">
        <v>398</v>
      </c>
      <c r="B176" s="14">
        <v>17</v>
      </c>
      <c r="C176" s="22" t="s">
        <v>4</v>
      </c>
      <c r="D176" s="22" t="s">
        <v>378</v>
      </c>
      <c r="E176" s="22" t="s">
        <v>16</v>
      </c>
      <c r="F176" s="14"/>
      <c r="G176" s="14" t="s">
        <v>18</v>
      </c>
      <c r="H176" s="14">
        <v>4</v>
      </c>
      <c r="I176" s="14">
        <v>4</v>
      </c>
      <c r="J176" s="14">
        <v>4</v>
      </c>
      <c r="K176" s="14">
        <v>4</v>
      </c>
      <c r="L176" s="14">
        <v>4</v>
      </c>
      <c r="M176" s="14" t="s">
        <v>18</v>
      </c>
      <c r="N176" s="14" t="s">
        <v>40</v>
      </c>
      <c r="O176" s="14" t="s">
        <v>52</v>
      </c>
      <c r="P176" s="14" t="s">
        <v>65</v>
      </c>
      <c r="Q176" s="14"/>
      <c r="R176" s="14" t="s">
        <v>409</v>
      </c>
      <c r="S176" s="14"/>
      <c r="T176" s="14"/>
      <c r="U176" s="14" t="s">
        <v>517</v>
      </c>
      <c r="V176" s="14"/>
    </row>
    <row r="177" spans="1:22" ht="35.25" customHeight="1">
      <c r="A177" s="27" t="s">
        <v>398</v>
      </c>
      <c r="B177" s="14">
        <v>16</v>
      </c>
      <c r="C177" s="22" t="s">
        <v>4</v>
      </c>
      <c r="D177" s="22" t="s">
        <v>378</v>
      </c>
      <c r="E177" s="22" t="s">
        <v>16</v>
      </c>
      <c r="F177" s="14"/>
      <c r="G177" s="14" t="s">
        <v>30</v>
      </c>
      <c r="H177" s="14">
        <v>4</v>
      </c>
      <c r="I177" s="14">
        <v>2</v>
      </c>
      <c r="J177" s="14">
        <v>2</v>
      </c>
      <c r="K177" s="14">
        <v>2</v>
      </c>
      <c r="L177" s="14">
        <v>4</v>
      </c>
      <c r="M177" s="14" t="s">
        <v>430</v>
      </c>
      <c r="N177" s="14" t="s">
        <v>24</v>
      </c>
      <c r="O177" s="14" t="s">
        <v>518</v>
      </c>
      <c r="P177" s="14" t="s">
        <v>197</v>
      </c>
      <c r="Q177" s="14"/>
      <c r="R177" s="14" t="s">
        <v>243</v>
      </c>
      <c r="S177" s="14"/>
      <c r="T177" s="14"/>
      <c r="U177" s="14" t="s">
        <v>477</v>
      </c>
      <c r="V177" s="14"/>
    </row>
    <row r="178" spans="1:22" ht="35.25" customHeight="1">
      <c r="A178" s="27" t="s">
        <v>398</v>
      </c>
      <c r="B178" s="14">
        <v>14</v>
      </c>
      <c r="C178" s="22" t="s">
        <v>1</v>
      </c>
      <c r="D178" s="22" t="s">
        <v>378</v>
      </c>
      <c r="E178" s="22" t="s">
        <v>16</v>
      </c>
      <c r="F178" s="14"/>
      <c r="G178" s="14" t="s">
        <v>18</v>
      </c>
      <c r="H178" s="14">
        <v>4</v>
      </c>
      <c r="I178" s="14">
        <v>4</v>
      </c>
      <c r="J178" s="14">
        <v>4</v>
      </c>
      <c r="K178" s="14">
        <v>4</v>
      </c>
      <c r="L178" s="14">
        <v>4</v>
      </c>
      <c r="M178" s="14" t="s">
        <v>18</v>
      </c>
      <c r="N178" s="14" t="s">
        <v>170</v>
      </c>
      <c r="O178" s="14" t="s">
        <v>88</v>
      </c>
      <c r="P178" s="14" t="s">
        <v>299</v>
      </c>
      <c r="Q178" s="14"/>
      <c r="R178" s="14" t="s">
        <v>155</v>
      </c>
      <c r="S178" s="14"/>
      <c r="T178" s="14" t="s">
        <v>521</v>
      </c>
      <c r="U178" s="14"/>
      <c r="V178" s="14"/>
    </row>
    <row r="179" spans="1:22" ht="35.25" customHeight="1">
      <c r="A179" s="27" t="s">
        <v>398</v>
      </c>
      <c r="B179" s="14">
        <v>17</v>
      </c>
      <c r="C179" s="22" t="s">
        <v>3</v>
      </c>
      <c r="D179" s="22" t="s">
        <v>378</v>
      </c>
      <c r="E179" s="22" t="s">
        <v>16</v>
      </c>
      <c r="F179" s="14"/>
      <c r="G179" s="14" t="s">
        <v>18</v>
      </c>
      <c r="H179" s="14">
        <v>4</v>
      </c>
      <c r="I179" s="14">
        <v>4</v>
      </c>
      <c r="J179" s="14">
        <v>4</v>
      </c>
      <c r="K179" s="14">
        <v>4</v>
      </c>
      <c r="L179" s="14">
        <v>4</v>
      </c>
      <c r="M179" s="14" t="s">
        <v>18</v>
      </c>
      <c r="N179" s="14" t="s">
        <v>19</v>
      </c>
      <c r="O179" s="14" t="s">
        <v>31</v>
      </c>
      <c r="P179" s="14" t="s">
        <v>519</v>
      </c>
      <c r="Q179" s="14" t="s">
        <v>520</v>
      </c>
      <c r="R179" s="14"/>
      <c r="S179" s="14"/>
      <c r="T179" s="14"/>
      <c r="U179" s="14" t="s">
        <v>524</v>
      </c>
      <c r="V179" s="14"/>
    </row>
    <row r="180" spans="1:22" ht="35.25" customHeight="1">
      <c r="A180" s="27" t="s">
        <v>398</v>
      </c>
      <c r="B180" s="14">
        <v>17</v>
      </c>
      <c r="C180" s="22" t="s">
        <v>4</v>
      </c>
      <c r="D180" s="22" t="s">
        <v>378</v>
      </c>
      <c r="E180" s="22" t="s">
        <v>16</v>
      </c>
      <c r="F180" s="14"/>
      <c r="G180" s="14" t="s">
        <v>18</v>
      </c>
      <c r="H180" s="14">
        <v>4</v>
      </c>
      <c r="I180" s="14">
        <v>4</v>
      </c>
      <c r="J180" s="14">
        <v>4</v>
      </c>
      <c r="K180" s="14">
        <v>4</v>
      </c>
      <c r="L180" s="14">
        <v>4</v>
      </c>
      <c r="M180" s="14" t="s">
        <v>18</v>
      </c>
      <c r="N180" s="14" t="s">
        <v>522</v>
      </c>
      <c r="O180" s="14" t="s">
        <v>167</v>
      </c>
      <c r="P180" s="14" t="s">
        <v>192</v>
      </c>
      <c r="Q180" s="14"/>
      <c r="R180" s="14" t="s">
        <v>523</v>
      </c>
      <c r="S180" s="14" t="s">
        <v>526</v>
      </c>
      <c r="T180" s="14"/>
      <c r="U180" s="14" t="s">
        <v>525</v>
      </c>
      <c r="V180" s="14"/>
    </row>
    <row r="181" spans="1:22" ht="35.25" customHeight="1">
      <c r="A181" s="27" t="s">
        <v>398</v>
      </c>
      <c r="B181" s="14">
        <v>16</v>
      </c>
      <c r="C181" s="22" t="s">
        <v>2</v>
      </c>
      <c r="D181" s="22" t="s">
        <v>378</v>
      </c>
      <c r="E181" s="22" t="s">
        <v>16</v>
      </c>
      <c r="F181" s="14"/>
      <c r="G181" s="14" t="s">
        <v>30</v>
      </c>
      <c r="H181" s="14">
        <v>4</v>
      </c>
      <c r="I181" s="14">
        <v>4</v>
      </c>
      <c r="J181" s="14">
        <v>4</v>
      </c>
      <c r="K181" s="14">
        <v>4</v>
      </c>
      <c r="L181" s="14">
        <v>4</v>
      </c>
      <c r="M181" s="14" t="s">
        <v>18</v>
      </c>
      <c r="N181" s="14" t="s">
        <v>24</v>
      </c>
      <c r="O181" s="14" t="s">
        <v>52</v>
      </c>
      <c r="P181" s="14" t="s">
        <v>527</v>
      </c>
      <c r="Q181" s="14"/>
      <c r="R181" s="14" t="s">
        <v>226</v>
      </c>
      <c r="S181" s="14"/>
      <c r="T181" s="14"/>
      <c r="U181" s="14" t="s">
        <v>528</v>
      </c>
      <c r="V181" s="14"/>
    </row>
    <row r="182" spans="1:22" ht="35.25" customHeight="1">
      <c r="A182" s="27" t="s">
        <v>398</v>
      </c>
      <c r="B182" s="14">
        <v>16</v>
      </c>
      <c r="C182" s="22" t="s">
        <v>2</v>
      </c>
      <c r="D182" s="22" t="s">
        <v>378</v>
      </c>
      <c r="E182" s="22" t="s">
        <v>16</v>
      </c>
      <c r="F182" s="14"/>
      <c r="G182" s="14" t="s">
        <v>18</v>
      </c>
      <c r="H182" s="22">
        <v>4</v>
      </c>
      <c r="I182" s="14">
        <v>4</v>
      </c>
      <c r="J182" s="14">
        <v>4</v>
      </c>
      <c r="K182" s="14">
        <v>4</v>
      </c>
      <c r="L182" s="14">
        <v>4</v>
      </c>
      <c r="M182" s="14" t="s">
        <v>18</v>
      </c>
      <c r="N182" s="14" t="s">
        <v>47</v>
      </c>
      <c r="O182" s="14" t="s">
        <v>32</v>
      </c>
      <c r="P182" s="14" t="s">
        <v>192</v>
      </c>
      <c r="Q182" s="14"/>
      <c r="R182" s="14" t="s">
        <v>90</v>
      </c>
      <c r="S182" s="14"/>
      <c r="T182" s="14"/>
      <c r="U182" s="14" t="s">
        <v>529</v>
      </c>
      <c r="V182" s="14"/>
    </row>
    <row r="183" spans="1:22" ht="35.25" customHeight="1">
      <c r="A183" s="27" t="s">
        <v>398</v>
      </c>
      <c r="B183" s="14">
        <v>17</v>
      </c>
      <c r="C183" s="22" t="s">
        <v>4</v>
      </c>
      <c r="D183" s="22" t="s">
        <v>378</v>
      </c>
      <c r="E183" s="22" t="s">
        <v>16</v>
      </c>
      <c r="F183" s="14"/>
      <c r="G183" s="14" t="s">
        <v>18</v>
      </c>
      <c r="H183" s="22">
        <v>4</v>
      </c>
      <c r="I183" s="14">
        <v>4</v>
      </c>
      <c r="J183" s="14">
        <v>4</v>
      </c>
      <c r="K183" s="14">
        <v>4</v>
      </c>
      <c r="L183" s="14">
        <v>4</v>
      </c>
      <c r="M183" s="14" t="s">
        <v>18</v>
      </c>
      <c r="N183" s="14" t="s">
        <v>57</v>
      </c>
      <c r="O183" s="14" t="s">
        <v>88</v>
      </c>
      <c r="P183" s="14" t="s">
        <v>519</v>
      </c>
      <c r="Q183" s="14" t="s">
        <v>531</v>
      </c>
      <c r="R183" s="14" t="s">
        <v>492</v>
      </c>
      <c r="S183" s="14"/>
      <c r="T183" s="14"/>
      <c r="U183" s="14" t="s">
        <v>530</v>
      </c>
      <c r="V183" s="14"/>
    </row>
    <row r="184" spans="1:22" ht="35.25" customHeight="1">
      <c r="A184" s="27" t="s">
        <v>398</v>
      </c>
      <c r="B184" s="14">
        <v>15</v>
      </c>
      <c r="C184" s="22" t="s">
        <v>2</v>
      </c>
      <c r="D184" s="22" t="s">
        <v>378</v>
      </c>
      <c r="E184" s="22" t="s">
        <v>16</v>
      </c>
      <c r="F184" s="14"/>
      <c r="G184" s="14" t="s">
        <v>430</v>
      </c>
      <c r="H184" s="14">
        <v>4</v>
      </c>
      <c r="I184" s="14">
        <v>4</v>
      </c>
      <c r="J184" s="14">
        <v>2</v>
      </c>
      <c r="K184" s="14">
        <v>4</v>
      </c>
      <c r="L184" s="14">
        <v>4</v>
      </c>
      <c r="M184" s="14" t="s">
        <v>430</v>
      </c>
      <c r="N184" s="14" t="s">
        <v>170</v>
      </c>
      <c r="O184" s="14" t="s">
        <v>532</v>
      </c>
      <c r="P184" s="14" t="s">
        <v>533</v>
      </c>
      <c r="Q184" s="14" t="s">
        <v>535</v>
      </c>
      <c r="R184" s="14"/>
      <c r="S184" s="14"/>
      <c r="T184" s="14"/>
      <c r="U184" s="14" t="s">
        <v>534</v>
      </c>
      <c r="V184" s="14"/>
    </row>
    <row r="185" spans="1:22" ht="35.25" customHeight="1">
      <c r="A185" s="27" t="s">
        <v>398</v>
      </c>
      <c r="B185" s="14">
        <v>17</v>
      </c>
      <c r="C185" s="22" t="s">
        <v>4</v>
      </c>
      <c r="D185" s="22" t="s">
        <v>538</v>
      </c>
      <c r="E185" s="22" t="s">
        <v>16</v>
      </c>
      <c r="F185" s="14"/>
      <c r="G185" s="14" t="s">
        <v>430</v>
      </c>
      <c r="H185" s="14">
        <v>2</v>
      </c>
      <c r="I185" s="14">
        <v>2</v>
      </c>
      <c r="J185" s="14">
        <v>4</v>
      </c>
      <c r="K185" s="14">
        <v>2</v>
      </c>
      <c r="L185" s="14">
        <v>4</v>
      </c>
      <c r="M185" s="14" t="s">
        <v>430</v>
      </c>
      <c r="N185" s="14" t="s">
        <v>536</v>
      </c>
      <c r="O185" s="14" t="s">
        <v>186</v>
      </c>
      <c r="P185" s="14" t="s">
        <v>537</v>
      </c>
      <c r="Q185" s="14" t="s">
        <v>539</v>
      </c>
      <c r="R185" s="14" t="s">
        <v>223</v>
      </c>
      <c r="S185" s="14"/>
      <c r="T185" s="14"/>
      <c r="U185" s="14" t="s">
        <v>530</v>
      </c>
      <c r="V185" s="14"/>
    </row>
    <row r="186" spans="1:22" ht="35.25" customHeight="1">
      <c r="A186" s="27" t="s">
        <v>398</v>
      </c>
      <c r="B186" s="14">
        <v>14</v>
      </c>
      <c r="C186" s="22" t="s">
        <v>1</v>
      </c>
      <c r="D186" s="22" t="s">
        <v>378</v>
      </c>
      <c r="E186" s="22" t="s">
        <v>16</v>
      </c>
      <c r="F186" s="14"/>
      <c r="G186" s="14" t="s">
        <v>18</v>
      </c>
      <c r="H186" s="22">
        <v>4</v>
      </c>
      <c r="I186" s="14">
        <v>4</v>
      </c>
      <c r="J186" s="14">
        <v>4</v>
      </c>
      <c r="K186" s="14">
        <v>4</v>
      </c>
      <c r="L186" s="14">
        <v>4</v>
      </c>
      <c r="M186" s="14" t="s">
        <v>18</v>
      </c>
      <c r="N186" s="14" t="s">
        <v>47</v>
      </c>
      <c r="O186" s="14" t="s">
        <v>24</v>
      </c>
      <c r="P186" s="14" t="s">
        <v>31</v>
      </c>
      <c r="Q186" s="14"/>
      <c r="R186" s="14" t="s">
        <v>540</v>
      </c>
      <c r="S186" s="14" t="s">
        <v>543</v>
      </c>
      <c r="T186" s="14" t="s">
        <v>542</v>
      </c>
      <c r="U186" s="14" t="s">
        <v>541</v>
      </c>
      <c r="V186" s="14"/>
    </row>
    <row r="187" spans="1:22" ht="35.25" customHeight="1">
      <c r="A187" s="27" t="s">
        <v>398</v>
      </c>
      <c r="B187" s="14">
        <v>15</v>
      </c>
      <c r="C187" s="22" t="s">
        <v>1</v>
      </c>
      <c r="D187" s="22" t="s">
        <v>377</v>
      </c>
      <c r="E187" s="22" t="s">
        <v>16</v>
      </c>
      <c r="F187" s="14"/>
      <c r="G187" s="14" t="s">
        <v>430</v>
      </c>
      <c r="H187" s="22">
        <v>4</v>
      </c>
      <c r="I187" s="14">
        <v>4</v>
      </c>
      <c r="J187" s="14">
        <v>4</v>
      </c>
      <c r="K187" s="14">
        <v>4</v>
      </c>
      <c r="L187" s="14">
        <v>4</v>
      </c>
      <c r="M187" s="14" t="s">
        <v>18</v>
      </c>
      <c r="N187" s="14" t="s">
        <v>61</v>
      </c>
      <c r="O187" s="14" t="s">
        <v>369</v>
      </c>
      <c r="P187" s="14" t="s">
        <v>99</v>
      </c>
      <c r="Q187" s="14"/>
      <c r="R187" s="14" t="s">
        <v>172</v>
      </c>
      <c r="S187" s="14"/>
      <c r="T187" s="14"/>
      <c r="U187" s="14" t="s">
        <v>545</v>
      </c>
      <c r="V187" s="14"/>
    </row>
    <row r="188" spans="1:22" ht="35.25" customHeight="1">
      <c r="A188" s="27" t="s">
        <v>398</v>
      </c>
      <c r="B188" s="14">
        <v>14</v>
      </c>
      <c r="C188" s="22" t="s">
        <v>1</v>
      </c>
      <c r="D188" s="22" t="s">
        <v>378</v>
      </c>
      <c r="E188" s="22" t="s">
        <v>16</v>
      </c>
      <c r="F188" s="14"/>
      <c r="G188" s="14" t="s">
        <v>18</v>
      </c>
      <c r="H188" s="22">
        <v>4</v>
      </c>
      <c r="I188" s="14">
        <v>4</v>
      </c>
      <c r="J188" s="14">
        <v>4</v>
      </c>
      <c r="K188" s="14">
        <v>4</v>
      </c>
      <c r="L188" s="14">
        <v>4</v>
      </c>
      <c r="M188" s="14" t="s">
        <v>18</v>
      </c>
      <c r="N188" s="14" t="s">
        <v>546</v>
      </c>
      <c r="O188" s="14" t="s">
        <v>547</v>
      </c>
      <c r="P188" s="14" t="s">
        <v>234</v>
      </c>
      <c r="Q188" s="14"/>
      <c r="R188" s="14" t="s">
        <v>548</v>
      </c>
      <c r="S188" s="14" t="s">
        <v>550</v>
      </c>
      <c r="T188" s="14" t="s">
        <v>551</v>
      </c>
      <c r="U188" s="14" t="s">
        <v>549</v>
      </c>
      <c r="V188" s="14"/>
    </row>
    <row r="189" spans="1:22" ht="35.25" customHeight="1">
      <c r="A189" s="27" t="s">
        <v>398</v>
      </c>
      <c r="B189" s="14">
        <v>14</v>
      </c>
      <c r="C189" s="22" t="s">
        <v>1</v>
      </c>
      <c r="D189" s="22" t="s">
        <v>538</v>
      </c>
      <c r="E189" s="22" t="s">
        <v>16</v>
      </c>
      <c r="F189" s="14"/>
      <c r="G189" s="14" t="s">
        <v>430</v>
      </c>
      <c r="H189" s="14">
        <v>4</v>
      </c>
      <c r="I189" s="14">
        <v>4</v>
      </c>
      <c r="J189" s="14">
        <v>2</v>
      </c>
      <c r="K189" s="14">
        <v>4</v>
      </c>
      <c r="L189" s="14">
        <v>4</v>
      </c>
      <c r="M189" s="14" t="s">
        <v>430</v>
      </c>
      <c r="N189" s="14" t="s">
        <v>552</v>
      </c>
      <c r="O189" s="14" t="s">
        <v>32</v>
      </c>
      <c r="P189" s="14" t="s">
        <v>553</v>
      </c>
      <c r="Q189" s="14"/>
      <c r="R189" s="14" t="s">
        <v>554</v>
      </c>
      <c r="S189" s="14"/>
      <c r="T189" s="14"/>
      <c r="U189" s="14" t="s">
        <v>555</v>
      </c>
      <c r="V189" s="14"/>
    </row>
    <row r="190" spans="1:22" ht="35.25" customHeight="1">
      <c r="A190" s="27" t="s">
        <v>398</v>
      </c>
      <c r="B190" s="14">
        <v>15</v>
      </c>
      <c r="C190" s="22" t="s">
        <v>1</v>
      </c>
      <c r="D190" s="22" t="s">
        <v>378</v>
      </c>
      <c r="E190" s="22" t="s">
        <v>16</v>
      </c>
      <c r="F190" s="14"/>
      <c r="G190" s="14" t="s">
        <v>18</v>
      </c>
      <c r="H190" s="14">
        <v>4</v>
      </c>
      <c r="I190" s="14">
        <v>4</v>
      </c>
      <c r="J190" s="14">
        <v>3</v>
      </c>
      <c r="K190" s="14">
        <v>4</v>
      </c>
      <c r="L190" s="14">
        <v>4</v>
      </c>
      <c r="M190" s="14" t="s">
        <v>18</v>
      </c>
      <c r="N190" s="14" t="s">
        <v>287</v>
      </c>
      <c r="O190" s="14" t="s">
        <v>399</v>
      </c>
      <c r="P190" s="14" t="s">
        <v>299</v>
      </c>
      <c r="Q190" s="14"/>
      <c r="R190" s="14" t="s">
        <v>556</v>
      </c>
      <c r="S190" s="14" t="s">
        <v>558</v>
      </c>
      <c r="T190" s="14"/>
      <c r="U190" s="14" t="s">
        <v>557</v>
      </c>
      <c r="V190" s="14"/>
    </row>
    <row r="191" spans="1:22" ht="35.25" customHeight="1">
      <c r="A191" s="27" t="s">
        <v>398</v>
      </c>
      <c r="B191" s="14">
        <v>17</v>
      </c>
      <c r="C191" s="22" t="s">
        <v>353</v>
      </c>
      <c r="D191" s="22" t="s">
        <v>378</v>
      </c>
      <c r="E191" s="22" t="s">
        <v>16</v>
      </c>
      <c r="F191" s="14"/>
      <c r="G191" s="14" t="s">
        <v>18</v>
      </c>
      <c r="H191" s="22">
        <v>4</v>
      </c>
      <c r="I191" s="14">
        <v>4</v>
      </c>
      <c r="J191" s="14">
        <v>4</v>
      </c>
      <c r="K191" s="14">
        <v>4</v>
      </c>
      <c r="L191" s="14">
        <v>4</v>
      </c>
      <c r="M191" s="14" t="s">
        <v>18</v>
      </c>
      <c r="N191" s="14" t="s">
        <v>52</v>
      </c>
      <c r="O191" s="14" t="s">
        <v>506</v>
      </c>
      <c r="P191" s="14" t="s">
        <v>324</v>
      </c>
      <c r="Q191" s="14" t="s">
        <v>561</v>
      </c>
      <c r="R191" s="14" t="s">
        <v>106</v>
      </c>
      <c r="S191" s="14"/>
      <c r="T191" s="14" t="s">
        <v>560</v>
      </c>
      <c r="U191" s="14" t="s">
        <v>559</v>
      </c>
      <c r="V191" s="14"/>
    </row>
    <row r="192" spans="1:22" ht="35.25" customHeight="1">
      <c r="A192" s="27" t="s">
        <v>398</v>
      </c>
      <c r="B192" s="14">
        <v>17</v>
      </c>
      <c r="C192" s="22" t="s">
        <v>3</v>
      </c>
      <c r="D192" s="22" t="s">
        <v>378</v>
      </c>
      <c r="E192" s="22" t="s">
        <v>16</v>
      </c>
      <c r="F192" s="14"/>
      <c r="G192" s="14" t="s">
        <v>18</v>
      </c>
      <c r="H192" s="14">
        <v>4</v>
      </c>
      <c r="I192" s="14">
        <v>4</v>
      </c>
      <c r="J192" s="14">
        <v>4</v>
      </c>
      <c r="K192" s="14">
        <v>4</v>
      </c>
      <c r="L192" s="14">
        <v>4</v>
      </c>
      <c r="M192" s="14" t="s">
        <v>18</v>
      </c>
      <c r="N192" s="14" t="s">
        <v>20</v>
      </c>
      <c r="O192" s="14" t="s">
        <v>357</v>
      </c>
      <c r="P192" s="14" t="s">
        <v>562</v>
      </c>
      <c r="Q192" s="14"/>
      <c r="R192" s="14" t="s">
        <v>172</v>
      </c>
      <c r="S192" s="14"/>
      <c r="T192" s="14"/>
      <c r="U192" s="14" t="s">
        <v>563</v>
      </c>
      <c r="V192" s="14"/>
    </row>
    <row r="193" spans="1:22" ht="35.25" customHeight="1">
      <c r="A193" s="27" t="s">
        <v>398</v>
      </c>
      <c r="B193" s="14">
        <v>17</v>
      </c>
      <c r="C193" s="22" t="s">
        <v>353</v>
      </c>
      <c r="D193" s="22" t="s">
        <v>500</v>
      </c>
      <c r="E193" s="22" t="s">
        <v>16</v>
      </c>
      <c r="F193" s="14"/>
      <c r="G193" s="14" t="s">
        <v>18</v>
      </c>
      <c r="H193" s="14">
        <v>4</v>
      </c>
      <c r="I193" s="14">
        <v>4</v>
      </c>
      <c r="J193" s="14">
        <v>4</v>
      </c>
      <c r="K193" s="14">
        <v>4</v>
      </c>
      <c r="L193" s="14">
        <v>4</v>
      </c>
      <c r="M193" s="14" t="s">
        <v>18</v>
      </c>
      <c r="N193" s="14"/>
      <c r="O193" s="14"/>
      <c r="P193" s="14"/>
      <c r="Q193" s="14"/>
      <c r="R193" s="14"/>
      <c r="S193" s="14" t="s">
        <v>564</v>
      </c>
      <c r="T193" s="14"/>
      <c r="U193" s="14"/>
      <c r="V193" s="14"/>
    </row>
    <row r="194" spans="1:22" ht="35.25" customHeight="1">
      <c r="A194" s="27" t="s">
        <v>398</v>
      </c>
      <c r="B194" s="14">
        <v>15</v>
      </c>
      <c r="C194" s="22" t="s">
        <v>1</v>
      </c>
      <c r="D194" s="22" t="s">
        <v>378</v>
      </c>
      <c r="E194" s="22" t="s">
        <v>16</v>
      </c>
      <c r="F194" s="14"/>
      <c r="G194" s="14" t="s">
        <v>18</v>
      </c>
      <c r="H194" s="14">
        <v>4</v>
      </c>
      <c r="I194" s="14">
        <v>4</v>
      </c>
      <c r="J194" s="14">
        <v>4</v>
      </c>
      <c r="K194" s="14">
        <v>4</v>
      </c>
      <c r="L194" s="14">
        <v>4</v>
      </c>
      <c r="M194" s="14" t="s">
        <v>18</v>
      </c>
      <c r="N194" s="14" t="s">
        <v>24</v>
      </c>
      <c r="O194" s="14" t="s">
        <v>302</v>
      </c>
      <c r="P194" s="14" t="s">
        <v>565</v>
      </c>
      <c r="Q194" s="14"/>
      <c r="R194" s="14" t="s">
        <v>566</v>
      </c>
      <c r="S194" s="14"/>
      <c r="T194" s="14"/>
      <c r="U194" s="14"/>
      <c r="V194" s="14"/>
    </row>
    <row r="195" spans="1:22" ht="35.25" customHeight="1">
      <c r="A195" s="27" t="s">
        <v>398</v>
      </c>
      <c r="B195" s="14">
        <v>16</v>
      </c>
      <c r="C195" s="22" t="s">
        <v>4</v>
      </c>
      <c r="D195" s="22" t="s">
        <v>378</v>
      </c>
      <c r="E195" s="22" t="s">
        <v>16</v>
      </c>
      <c r="F195" s="14"/>
      <c r="G195" s="14" t="s">
        <v>430</v>
      </c>
      <c r="H195" s="14">
        <v>4</v>
      </c>
      <c r="I195" s="14">
        <v>2</v>
      </c>
      <c r="J195" s="14">
        <v>2</v>
      </c>
      <c r="K195" s="14">
        <v>2</v>
      </c>
      <c r="L195" s="14">
        <v>4</v>
      </c>
      <c r="M195" s="14" t="s">
        <v>18</v>
      </c>
      <c r="N195" s="14" t="s">
        <v>24</v>
      </c>
      <c r="O195" s="14" t="s">
        <v>170</v>
      </c>
      <c r="P195" s="14" t="s">
        <v>231</v>
      </c>
      <c r="Q195" s="14"/>
      <c r="R195" s="14" t="s">
        <v>567</v>
      </c>
      <c r="S195" s="14"/>
      <c r="T195" s="14"/>
      <c r="U195" s="14" t="s">
        <v>403</v>
      </c>
      <c r="V195" s="14"/>
    </row>
    <row r="196" spans="1:22" ht="35.25" customHeight="1">
      <c r="A196" s="27" t="s">
        <v>398</v>
      </c>
      <c r="B196" s="14">
        <v>15</v>
      </c>
      <c r="C196" s="22" t="s">
        <v>1</v>
      </c>
      <c r="D196" s="22" t="s">
        <v>378</v>
      </c>
      <c r="E196" s="22" t="s">
        <v>16</v>
      </c>
      <c r="F196" s="14"/>
      <c r="G196" s="14" t="s">
        <v>430</v>
      </c>
      <c r="H196" s="14">
        <v>4</v>
      </c>
      <c r="I196" s="14">
        <v>4</v>
      </c>
      <c r="J196" s="14">
        <v>4</v>
      </c>
      <c r="K196" s="14">
        <v>4</v>
      </c>
      <c r="L196" s="14">
        <v>4</v>
      </c>
      <c r="M196" s="14" t="s">
        <v>18</v>
      </c>
      <c r="N196" s="14" t="s">
        <v>216</v>
      </c>
      <c r="O196" s="14" t="s">
        <v>19</v>
      </c>
      <c r="P196" s="14" t="s">
        <v>47</v>
      </c>
      <c r="Q196" s="14"/>
      <c r="R196" s="14" t="s">
        <v>568</v>
      </c>
      <c r="S196" s="14"/>
      <c r="T196" s="14"/>
      <c r="U196" s="14"/>
      <c r="V196" s="14"/>
    </row>
    <row r="197" spans="1:22" ht="35.25" customHeight="1">
      <c r="A197" s="27" t="s">
        <v>398</v>
      </c>
      <c r="B197" s="14">
        <v>18</v>
      </c>
      <c r="C197" s="22" t="s">
        <v>353</v>
      </c>
      <c r="D197" s="22" t="s">
        <v>378</v>
      </c>
      <c r="E197" s="22" t="s">
        <v>16</v>
      </c>
      <c r="F197" s="14"/>
      <c r="G197" s="14" t="s">
        <v>18</v>
      </c>
      <c r="H197" s="14">
        <v>4</v>
      </c>
      <c r="I197" s="14">
        <v>4</v>
      </c>
      <c r="J197" s="14">
        <v>1</v>
      </c>
      <c r="K197" s="14">
        <v>4</v>
      </c>
      <c r="L197" s="14">
        <v>4</v>
      </c>
      <c r="M197" s="14" t="s">
        <v>18</v>
      </c>
      <c r="N197" s="14" t="s">
        <v>24</v>
      </c>
      <c r="O197" s="14" t="s">
        <v>486</v>
      </c>
      <c r="P197" s="14" t="s">
        <v>287</v>
      </c>
      <c r="Q197" s="14"/>
      <c r="R197" s="14" t="s">
        <v>569</v>
      </c>
      <c r="S197" s="14"/>
      <c r="T197" s="14"/>
      <c r="U197" s="14" t="s">
        <v>570</v>
      </c>
      <c r="V197" s="14"/>
    </row>
    <row r="198" spans="1:22" ht="35.25" customHeight="1">
      <c r="A198" s="27" t="s">
        <v>398</v>
      </c>
      <c r="B198" s="14">
        <v>15</v>
      </c>
      <c r="C198" s="22" t="s">
        <v>1</v>
      </c>
      <c r="D198" s="22" t="s">
        <v>378</v>
      </c>
      <c r="E198" s="22" t="s">
        <v>430</v>
      </c>
      <c r="F198" s="14"/>
      <c r="G198" s="14" t="s">
        <v>430</v>
      </c>
      <c r="H198" s="14">
        <v>4</v>
      </c>
      <c r="I198" s="14">
        <v>4</v>
      </c>
      <c r="J198" s="14">
        <v>2</v>
      </c>
      <c r="K198" s="14">
        <v>2</v>
      </c>
      <c r="L198" s="14">
        <v>4</v>
      </c>
      <c r="M198" s="14" t="s">
        <v>18</v>
      </c>
      <c r="N198" s="14" t="s">
        <v>32</v>
      </c>
      <c r="O198" s="14" t="s">
        <v>47</v>
      </c>
      <c r="P198" s="14" t="s">
        <v>24</v>
      </c>
      <c r="Q198" s="14"/>
      <c r="R198" s="14" t="s">
        <v>571</v>
      </c>
      <c r="S198" s="14"/>
      <c r="T198" s="14"/>
      <c r="U198" s="14" t="s">
        <v>529</v>
      </c>
      <c r="V198" s="14"/>
    </row>
    <row r="199" spans="1:22" ht="35.25" customHeight="1">
      <c r="A199" s="27" t="s">
        <v>398</v>
      </c>
      <c r="B199" s="14">
        <v>15</v>
      </c>
      <c r="C199" s="22" t="s">
        <v>1</v>
      </c>
      <c r="D199" s="22" t="s">
        <v>378</v>
      </c>
      <c r="E199" s="22" t="s">
        <v>16</v>
      </c>
      <c r="F199" s="14"/>
      <c r="G199" s="14" t="s">
        <v>18</v>
      </c>
      <c r="H199" s="14">
        <v>4</v>
      </c>
      <c r="I199" s="14">
        <v>4</v>
      </c>
      <c r="J199" s="14">
        <v>4</v>
      </c>
      <c r="K199" s="14">
        <v>4</v>
      </c>
      <c r="L199" s="14">
        <v>4</v>
      </c>
      <c r="M199" s="14" t="s">
        <v>18</v>
      </c>
      <c r="N199" s="14" t="s">
        <v>572</v>
      </c>
      <c r="O199" s="14" t="s">
        <v>573</v>
      </c>
      <c r="P199" s="14" t="s">
        <v>574</v>
      </c>
      <c r="Q199" s="14"/>
      <c r="R199" s="14" t="s">
        <v>575</v>
      </c>
      <c r="S199" s="14"/>
      <c r="T199" s="14"/>
      <c r="U199" s="14" t="s">
        <v>576</v>
      </c>
      <c r="V199" s="14"/>
    </row>
    <row r="200" spans="1:22" ht="35.25" customHeight="1">
      <c r="A200" s="27" t="s">
        <v>398</v>
      </c>
      <c r="B200" s="14">
        <v>16</v>
      </c>
      <c r="C200" s="22" t="s">
        <v>2</v>
      </c>
      <c r="D200" s="22" t="s">
        <v>378</v>
      </c>
      <c r="E200" s="22" t="s">
        <v>16</v>
      </c>
      <c r="F200" s="14"/>
      <c r="G200" s="14" t="s">
        <v>18</v>
      </c>
      <c r="H200" s="14">
        <v>4</v>
      </c>
      <c r="I200" s="14">
        <v>4</v>
      </c>
      <c r="J200" s="14">
        <v>4</v>
      </c>
      <c r="K200" s="14">
        <v>4</v>
      </c>
      <c r="L200" s="14">
        <v>4</v>
      </c>
      <c r="M200" s="14" t="s">
        <v>18</v>
      </c>
      <c r="N200" s="14" t="s">
        <v>36</v>
      </c>
      <c r="O200" s="14" t="s">
        <v>577</v>
      </c>
      <c r="P200" s="14" t="s">
        <v>52</v>
      </c>
      <c r="Q200" s="14"/>
      <c r="R200" s="14" t="s">
        <v>578</v>
      </c>
      <c r="S200" s="14"/>
      <c r="T200" s="14"/>
      <c r="U200" s="14" t="s">
        <v>579</v>
      </c>
      <c r="V200" s="14"/>
    </row>
    <row r="201" spans="1:22" ht="35.25" customHeight="1">
      <c r="A201" s="27" t="s">
        <v>398</v>
      </c>
      <c r="B201" s="14">
        <v>16</v>
      </c>
      <c r="C201" s="22" t="s">
        <v>2</v>
      </c>
      <c r="D201" s="22" t="s">
        <v>378</v>
      </c>
      <c r="E201" s="22" t="s">
        <v>16</v>
      </c>
      <c r="F201" s="14"/>
      <c r="G201" s="14" t="s">
        <v>18</v>
      </c>
      <c r="H201" s="14">
        <v>4</v>
      </c>
      <c r="I201" s="14">
        <v>4</v>
      </c>
      <c r="J201" s="14">
        <v>4</v>
      </c>
      <c r="K201" s="14">
        <v>4</v>
      </c>
      <c r="L201" s="14">
        <v>4</v>
      </c>
      <c r="M201" s="14" t="s">
        <v>18</v>
      </c>
      <c r="N201" s="14"/>
      <c r="O201" s="14"/>
      <c r="P201" s="14"/>
      <c r="Q201" s="14" t="s">
        <v>581</v>
      </c>
      <c r="R201" s="14"/>
      <c r="S201" s="14"/>
      <c r="T201" s="14"/>
      <c r="U201" s="14" t="s">
        <v>580</v>
      </c>
      <c r="V201" s="14"/>
    </row>
    <row r="202" spans="1:22" ht="35.25" customHeight="1">
      <c r="A202" s="27" t="s">
        <v>398</v>
      </c>
      <c r="B202" s="14">
        <v>17</v>
      </c>
      <c r="C202" s="22" t="s">
        <v>4</v>
      </c>
      <c r="D202" s="22" t="s">
        <v>377</v>
      </c>
      <c r="E202" s="22" t="s">
        <v>430</v>
      </c>
      <c r="F202" s="14"/>
      <c r="G202" s="14" t="s">
        <v>18</v>
      </c>
      <c r="H202" s="22">
        <v>4</v>
      </c>
      <c r="I202" s="14">
        <v>4</v>
      </c>
      <c r="J202" s="14">
        <v>4</v>
      </c>
      <c r="K202" s="14">
        <v>4</v>
      </c>
      <c r="L202" s="14">
        <v>3</v>
      </c>
      <c r="M202" s="14" t="s">
        <v>18</v>
      </c>
      <c r="N202" s="14" t="s">
        <v>52</v>
      </c>
      <c r="O202" s="14" t="s">
        <v>582</v>
      </c>
      <c r="P202" s="14" t="s">
        <v>91</v>
      </c>
      <c r="Q202" s="14"/>
      <c r="R202" s="14" t="s">
        <v>583</v>
      </c>
      <c r="S202" s="14"/>
      <c r="T202" s="14"/>
      <c r="U202" s="14" t="s">
        <v>584</v>
      </c>
      <c r="V202" s="14"/>
    </row>
    <row r="203" spans="1:22" ht="35.25" customHeight="1">
      <c r="A203" s="33" t="s">
        <v>510</v>
      </c>
      <c r="H203" s="14">
        <v>3.7</v>
      </c>
      <c r="I203" s="14">
        <v>3.4</v>
      </c>
      <c r="J203" s="14">
        <v>3.5</v>
      </c>
      <c r="K203" s="14">
        <v>3.4</v>
      </c>
      <c r="L203" s="14">
        <v>3.5</v>
      </c>
    </row>
    <row r="204" spans="1:22" ht="35.25" customHeight="1">
      <c r="A204" s="28"/>
      <c r="B204" s="34" t="s">
        <v>1</v>
      </c>
      <c r="C204" s="18">
        <f xml:space="preserve"> COUNTIF(C4:C202,"*Freshman*")</f>
        <v>41</v>
      </c>
      <c r="D204" s="35" t="s">
        <v>16</v>
      </c>
      <c r="E204" s="18">
        <f>COUNTIF(E4:E202,"*College*")</f>
        <v>180</v>
      </c>
      <c r="F204" s="34" t="s">
        <v>593</v>
      </c>
      <c r="G204" s="8">
        <f>COUNTIF(G4:G202,"*Yes*")</f>
        <v>162</v>
      </c>
      <c r="H204" s="34" t="s">
        <v>378</v>
      </c>
      <c r="I204" s="8">
        <f>COUNTIF(D4:D202,"*WHT*")</f>
        <v>77</v>
      </c>
      <c r="J204" s="34" t="s">
        <v>18</v>
      </c>
      <c r="K204" s="8">
        <f>COUNTIF(M4:M202,"*yes*")</f>
        <v>167</v>
      </c>
      <c r="M204" s="14" t="s">
        <v>167</v>
      </c>
      <c r="N204" s="3">
        <f>COUNTIF(N4:P202,"*intelligent*")</f>
        <v>33</v>
      </c>
    </row>
    <row r="205" spans="1:22" ht="35.25" customHeight="1">
      <c r="A205" s="28"/>
      <c r="B205" s="34" t="s">
        <v>2</v>
      </c>
      <c r="C205" s="18">
        <f xml:space="preserve"> COUNTIF(C5:C203,"*Sophmore*")</f>
        <v>27</v>
      </c>
      <c r="D205" s="35" t="s">
        <v>430</v>
      </c>
      <c r="E205" s="18">
        <f>COUNTIF(E4:E202,"*unsure*")</f>
        <v>10</v>
      </c>
      <c r="F205" s="34" t="s">
        <v>267</v>
      </c>
      <c r="G205" s="8">
        <f>COUNTIF(G4:G202,"*No*")</f>
        <v>10</v>
      </c>
      <c r="H205" s="34" t="s">
        <v>376</v>
      </c>
      <c r="I205" s="8">
        <f>COUNTIF(D4:D202,"*AA*")</f>
        <v>62</v>
      </c>
      <c r="J205" s="34" t="s">
        <v>30</v>
      </c>
      <c r="K205" s="8">
        <f>COUNTIF(M4:M202,"*no*")</f>
        <v>8</v>
      </c>
      <c r="M205" s="14" t="s">
        <v>32</v>
      </c>
      <c r="N205" s="3">
        <f>COUNTIF(N4:P202,"*smart*")</f>
        <v>11</v>
      </c>
      <c r="O205" s="39" t="s">
        <v>597</v>
      </c>
      <c r="P205" t="s">
        <v>600</v>
      </c>
      <c r="Q205" t="s">
        <v>601</v>
      </c>
    </row>
    <row r="206" spans="1:22" ht="35.25" customHeight="1">
      <c r="A206" s="28"/>
      <c r="B206" s="34" t="s">
        <v>4</v>
      </c>
      <c r="C206" s="18">
        <f xml:space="preserve"> COUNTIF(C6:C204,"*Junior*")</f>
        <v>72</v>
      </c>
      <c r="D206" s="35" t="s">
        <v>30</v>
      </c>
      <c r="E206" s="18">
        <f>COUNTIF(E4:E202,"*No*")</f>
        <v>3</v>
      </c>
      <c r="F206" s="34" t="s">
        <v>430</v>
      </c>
      <c r="G206" s="18">
        <f>COUNTIF(G4:G202,"*Unsure*")</f>
        <v>27</v>
      </c>
      <c r="H206" s="34" t="s">
        <v>377</v>
      </c>
      <c r="I206" s="8">
        <f>COUNTIF(D4:D202,"*MXD*")</f>
        <v>21</v>
      </c>
      <c r="J206" s="34" t="s">
        <v>430</v>
      </c>
      <c r="K206" s="8">
        <f>COUNTIF(M4:M202,"*unsure*")</f>
        <v>24</v>
      </c>
      <c r="M206" s="14" t="s">
        <v>52</v>
      </c>
      <c r="N206" s="3">
        <f>COUNTIF(N4:P202,"*kind*")</f>
        <v>29</v>
      </c>
      <c r="O206" s="40" t="s">
        <v>392</v>
      </c>
      <c r="P206" s="41">
        <v>1</v>
      </c>
      <c r="Q206" s="41">
        <v>1</v>
      </c>
      <c r="S206" s="3" t="s">
        <v>603</v>
      </c>
    </row>
    <row r="207" spans="1:22" ht="35.25" customHeight="1">
      <c r="A207" s="28"/>
      <c r="B207" s="34" t="s">
        <v>3</v>
      </c>
      <c r="C207" s="18">
        <f xml:space="preserve"> COUNTIF(C7:C205,"*Senior*")</f>
        <v>59</v>
      </c>
      <c r="D207" s="35" t="s">
        <v>284</v>
      </c>
      <c r="E207" s="18">
        <f>COUNTIF(E4:E202,"*Trade*")</f>
        <v>4</v>
      </c>
      <c r="F207" s="36"/>
      <c r="G207" s="8"/>
      <c r="H207" s="34" t="s">
        <v>379</v>
      </c>
      <c r="I207" s="8">
        <f>COUNTIF(D4:D202,"*HSP*")</f>
        <v>28</v>
      </c>
      <c r="J207" s="37" t="s">
        <v>29</v>
      </c>
      <c r="K207" s="8">
        <f>SUM(K204:K206)</f>
        <v>199</v>
      </c>
      <c r="M207" s="14" t="s">
        <v>596</v>
      </c>
      <c r="N207" s="3">
        <f>COUNTIF(N4:P202,"*Passion*")</f>
        <v>19</v>
      </c>
      <c r="O207" s="40" t="s">
        <v>343</v>
      </c>
      <c r="P207" s="41">
        <v>1</v>
      </c>
      <c r="Q207" s="41">
        <v>1</v>
      </c>
      <c r="S207" s="3" t="s">
        <v>604</v>
      </c>
    </row>
    <row r="208" spans="1:22" ht="35.25" customHeight="1">
      <c r="A208" s="28"/>
      <c r="B208" s="36"/>
      <c r="C208" s="18"/>
      <c r="D208" s="35" t="s">
        <v>126</v>
      </c>
      <c r="E208" s="18">
        <f>COUNTIF(E4:E202,"*Military*")</f>
        <v>2</v>
      </c>
      <c r="F208" s="36"/>
      <c r="G208" s="8"/>
      <c r="H208" s="34" t="s">
        <v>594</v>
      </c>
      <c r="I208" s="8">
        <f>COUNTIF(D4:D202,"*Asian*")</f>
        <v>6</v>
      </c>
      <c r="J208" s="8"/>
      <c r="K208" s="8"/>
      <c r="M208" s="14" t="s">
        <v>24</v>
      </c>
      <c r="O208" s="40" t="s">
        <v>446</v>
      </c>
      <c r="P208" s="41">
        <v>1</v>
      </c>
      <c r="Q208" s="41">
        <v>1</v>
      </c>
      <c r="S208" s="3" t="s">
        <v>605</v>
      </c>
    </row>
    <row r="209" spans="1:19" ht="35.25" customHeight="1">
      <c r="A209" s="28"/>
      <c r="B209" s="36" t="s">
        <v>29</v>
      </c>
      <c r="C209" s="18">
        <f>SUM(C204:C208)</f>
        <v>199</v>
      </c>
      <c r="D209" s="38" t="s">
        <v>29</v>
      </c>
      <c r="E209" s="18">
        <f>SUM(E204:E208)</f>
        <v>199</v>
      </c>
      <c r="F209" s="37" t="s">
        <v>29</v>
      </c>
      <c r="G209" s="8">
        <f>SUM(G204:G208)</f>
        <v>199</v>
      </c>
      <c r="H209" s="34" t="s">
        <v>595</v>
      </c>
      <c r="I209" s="8">
        <f>COUNTIF(D4:D202,"*MDLE*")</f>
        <v>2</v>
      </c>
      <c r="J209" s="8"/>
      <c r="K209" s="8"/>
      <c r="O209" s="40" t="s">
        <v>48</v>
      </c>
      <c r="P209" s="41">
        <v>1</v>
      </c>
      <c r="Q209" s="41">
        <v>1</v>
      </c>
      <c r="S209" s="3" t="s">
        <v>606</v>
      </c>
    </row>
    <row r="210" spans="1:19" ht="35.25" customHeight="1">
      <c r="A210" s="28"/>
      <c r="B210" s="8"/>
      <c r="C210" s="18"/>
      <c r="D210" s="18"/>
      <c r="E210" s="18"/>
      <c r="F210" s="8"/>
      <c r="G210" s="8"/>
      <c r="H210" s="37" t="s">
        <v>29</v>
      </c>
      <c r="I210" s="8">
        <f>SUM(I204:I209)</f>
        <v>196</v>
      </c>
      <c r="J210" s="8"/>
      <c r="K210" s="8"/>
      <c r="O210" s="40" t="s">
        <v>47</v>
      </c>
      <c r="P210" s="41">
        <v>5</v>
      </c>
      <c r="Q210" s="41">
        <v>5</v>
      </c>
      <c r="S210" s="3" t="s">
        <v>607</v>
      </c>
    </row>
    <row r="211" spans="1:19" ht="35.25" customHeight="1">
      <c r="A211" s="28"/>
      <c r="O211" s="40" t="s">
        <v>113</v>
      </c>
      <c r="P211" s="41">
        <v>1</v>
      </c>
      <c r="Q211" s="41">
        <v>1</v>
      </c>
      <c r="S211" s="3" t="s">
        <v>608</v>
      </c>
    </row>
    <row r="212" spans="1:19" ht="35.25" customHeight="1">
      <c r="A212" s="28"/>
      <c r="O212" s="40" t="s">
        <v>140</v>
      </c>
      <c r="P212" s="41">
        <v>1</v>
      </c>
      <c r="Q212" s="41"/>
      <c r="S212" s="3" t="s">
        <v>609</v>
      </c>
    </row>
    <row r="213" spans="1:19" ht="35.25" customHeight="1">
      <c r="A213" s="28"/>
      <c r="O213" s="40" t="s">
        <v>240</v>
      </c>
      <c r="P213" s="41">
        <v>2</v>
      </c>
      <c r="Q213" s="41">
        <v>2</v>
      </c>
      <c r="S213" s="3" t="s">
        <v>602</v>
      </c>
    </row>
    <row r="214" spans="1:19" ht="35.25" customHeight="1">
      <c r="A214" s="28"/>
      <c r="O214" s="40" t="s">
        <v>130</v>
      </c>
      <c r="P214" s="41">
        <v>4</v>
      </c>
      <c r="Q214" s="41">
        <v>4</v>
      </c>
      <c r="S214" s="3" t="s">
        <v>610</v>
      </c>
    </row>
    <row r="215" spans="1:19" ht="35.25" customHeight="1">
      <c r="A215" s="28"/>
      <c r="O215" s="40" t="s">
        <v>582</v>
      </c>
      <c r="P215" s="41">
        <v>1</v>
      </c>
      <c r="Q215" s="41">
        <v>1</v>
      </c>
    </row>
    <row r="216" spans="1:19" ht="35.25" customHeight="1">
      <c r="A216" s="28"/>
      <c r="O216" s="40" t="s">
        <v>36</v>
      </c>
      <c r="P216" s="41">
        <v>2</v>
      </c>
      <c r="Q216" s="41">
        <v>1</v>
      </c>
    </row>
    <row r="217" spans="1:19" ht="35.25" customHeight="1">
      <c r="A217" s="28"/>
      <c r="O217" s="40" t="s">
        <v>506</v>
      </c>
      <c r="P217" s="41">
        <v>2</v>
      </c>
      <c r="Q217" s="41">
        <v>2</v>
      </c>
    </row>
    <row r="218" spans="1:19" ht="35.25" customHeight="1">
      <c r="A218" s="28"/>
      <c r="O218" s="40" t="s">
        <v>399</v>
      </c>
      <c r="P218" s="41">
        <v>1</v>
      </c>
      <c r="Q218" s="41">
        <v>1</v>
      </c>
    </row>
    <row r="219" spans="1:19" ht="35.25" customHeight="1">
      <c r="A219" s="28"/>
      <c r="O219" s="40" t="s">
        <v>116</v>
      </c>
      <c r="P219" s="41">
        <v>1</v>
      </c>
      <c r="Q219" s="41">
        <v>1</v>
      </c>
    </row>
    <row r="220" spans="1:19" ht="35.25" customHeight="1">
      <c r="A220" s="28"/>
      <c r="O220" s="40" t="s">
        <v>127</v>
      </c>
      <c r="P220" s="41">
        <v>2</v>
      </c>
      <c r="Q220" s="41">
        <v>2</v>
      </c>
    </row>
    <row r="221" spans="1:19" ht="35.25" customHeight="1">
      <c r="A221" s="28"/>
      <c r="O221" s="40" t="s">
        <v>95</v>
      </c>
      <c r="P221" s="41">
        <v>1</v>
      </c>
      <c r="Q221" s="41">
        <v>1</v>
      </c>
    </row>
    <row r="222" spans="1:19" ht="35.25" customHeight="1">
      <c r="A222" s="28"/>
      <c r="O222" s="40" t="s">
        <v>369</v>
      </c>
      <c r="P222" s="41">
        <v>2</v>
      </c>
      <c r="Q222" s="41">
        <v>1</v>
      </c>
    </row>
    <row r="223" spans="1:19" ht="35.25" customHeight="1">
      <c r="A223" s="28"/>
      <c r="O223" s="40" t="s">
        <v>65</v>
      </c>
      <c r="P223" s="41">
        <v>12</v>
      </c>
      <c r="Q223" s="41">
        <v>12</v>
      </c>
    </row>
    <row r="224" spans="1:19" ht="35.25" customHeight="1">
      <c r="A224" s="28"/>
      <c r="O224" s="40" t="s">
        <v>244</v>
      </c>
      <c r="P224" s="41">
        <v>1</v>
      </c>
      <c r="Q224" s="41">
        <v>1</v>
      </c>
    </row>
    <row r="225" spans="1:17" ht="35.25" customHeight="1">
      <c r="A225" s="28"/>
      <c r="O225" s="40" t="s">
        <v>31</v>
      </c>
      <c r="P225" s="41">
        <v>3</v>
      </c>
      <c r="Q225" s="41">
        <v>3</v>
      </c>
    </row>
    <row r="226" spans="1:17" ht="35.25" customHeight="1">
      <c r="A226" s="28"/>
      <c r="O226" s="40" t="s">
        <v>287</v>
      </c>
      <c r="P226" s="41">
        <v>6</v>
      </c>
      <c r="Q226" s="41">
        <v>3</v>
      </c>
    </row>
    <row r="227" spans="1:17" ht="35.25" customHeight="1">
      <c r="A227" s="28"/>
      <c r="O227" s="40" t="s">
        <v>178</v>
      </c>
      <c r="P227" s="41">
        <v>1</v>
      </c>
      <c r="Q227" s="41"/>
    </row>
    <row r="228" spans="1:17" ht="35.25" customHeight="1">
      <c r="A228" s="28"/>
      <c r="O228" s="40" t="s">
        <v>147</v>
      </c>
      <c r="P228" s="41">
        <v>1</v>
      </c>
      <c r="Q228" s="41">
        <v>1</v>
      </c>
    </row>
    <row r="229" spans="1:17" ht="35.25" customHeight="1">
      <c r="A229" s="28"/>
      <c r="O229" s="40" t="s">
        <v>183</v>
      </c>
      <c r="P229" s="41">
        <v>2</v>
      </c>
      <c r="Q229" s="41">
        <v>2</v>
      </c>
    </row>
    <row r="230" spans="1:17" ht="35.25" customHeight="1">
      <c r="A230" s="28"/>
      <c r="O230" s="40" t="s">
        <v>296</v>
      </c>
      <c r="P230" s="41">
        <v>1</v>
      </c>
      <c r="Q230" s="41">
        <v>1</v>
      </c>
    </row>
    <row r="231" spans="1:17" ht="35.25" customHeight="1">
      <c r="A231" s="28"/>
      <c r="O231" s="40" t="s">
        <v>357</v>
      </c>
      <c r="P231" s="41">
        <v>1</v>
      </c>
      <c r="Q231" s="41">
        <v>1</v>
      </c>
    </row>
    <row r="232" spans="1:17" ht="35.25" customHeight="1">
      <c r="A232" s="28"/>
      <c r="O232" s="40" t="s">
        <v>88</v>
      </c>
      <c r="P232" s="41">
        <v>2</v>
      </c>
      <c r="Q232" s="41">
        <v>2</v>
      </c>
    </row>
    <row r="233" spans="1:17" ht="35.25" customHeight="1">
      <c r="A233" s="28"/>
      <c r="O233" s="40" t="s">
        <v>511</v>
      </c>
      <c r="P233" s="41">
        <v>1</v>
      </c>
      <c r="Q233" s="41">
        <v>1</v>
      </c>
    </row>
    <row r="234" spans="1:17" ht="35.25" customHeight="1">
      <c r="A234" s="28"/>
      <c r="O234" s="40" t="s">
        <v>573</v>
      </c>
      <c r="P234" s="41">
        <v>1</v>
      </c>
      <c r="Q234" s="41">
        <v>1</v>
      </c>
    </row>
    <row r="235" spans="1:17" ht="35.25" customHeight="1">
      <c r="A235" s="28"/>
      <c r="O235" s="40" t="s">
        <v>192</v>
      </c>
      <c r="P235" s="41">
        <v>1</v>
      </c>
      <c r="Q235" s="41">
        <v>1</v>
      </c>
    </row>
    <row r="236" spans="1:17" ht="35.25" customHeight="1">
      <c r="A236" s="28"/>
      <c r="O236" s="40" t="s">
        <v>24</v>
      </c>
      <c r="P236" s="41">
        <v>11</v>
      </c>
      <c r="Q236" s="41">
        <v>10</v>
      </c>
    </row>
    <row r="237" spans="1:17" ht="35.25" customHeight="1">
      <c r="A237" s="28"/>
      <c r="O237" s="40" t="s">
        <v>41</v>
      </c>
      <c r="P237" s="41">
        <v>3</v>
      </c>
      <c r="Q237" s="41">
        <v>2</v>
      </c>
    </row>
    <row r="238" spans="1:17" ht="35.25" customHeight="1">
      <c r="O238" s="40" t="s">
        <v>228</v>
      </c>
      <c r="P238" s="41">
        <v>1</v>
      </c>
      <c r="Q238" s="41">
        <v>1</v>
      </c>
    </row>
    <row r="239" spans="1:17" ht="35.25" customHeight="1">
      <c r="O239" s="40" t="s">
        <v>518</v>
      </c>
      <c r="P239" s="41">
        <v>1</v>
      </c>
      <c r="Q239" s="41">
        <v>1</v>
      </c>
    </row>
    <row r="240" spans="1:17" ht="35.25" customHeight="1">
      <c r="O240" s="40" t="s">
        <v>134</v>
      </c>
      <c r="P240" s="41">
        <v>1</v>
      </c>
      <c r="Q240" s="41"/>
    </row>
    <row r="241" spans="15:17" ht="35.25" customHeight="1">
      <c r="O241" s="40" t="s">
        <v>213</v>
      </c>
      <c r="P241" s="41">
        <v>1</v>
      </c>
      <c r="Q241" s="41">
        <v>1</v>
      </c>
    </row>
    <row r="242" spans="15:17" ht="35.25" customHeight="1">
      <c r="O242" s="40" t="s">
        <v>331</v>
      </c>
      <c r="P242" s="41">
        <v>1</v>
      </c>
      <c r="Q242" s="41">
        <v>1</v>
      </c>
    </row>
    <row r="243" spans="15:17" ht="35.25" customHeight="1">
      <c r="O243" s="40" t="s">
        <v>103</v>
      </c>
      <c r="P243" s="41">
        <v>2</v>
      </c>
      <c r="Q243" s="41">
        <v>2</v>
      </c>
    </row>
    <row r="244" spans="15:17" ht="35.25" customHeight="1">
      <c r="O244" s="40" t="s">
        <v>364</v>
      </c>
      <c r="P244" s="41">
        <v>1</v>
      </c>
      <c r="Q244" s="41">
        <v>1</v>
      </c>
    </row>
    <row r="245" spans="15:17" ht="35.25" customHeight="1">
      <c r="O245" s="40" t="s">
        <v>19</v>
      </c>
      <c r="P245" s="41">
        <v>4</v>
      </c>
      <c r="Q245" s="41">
        <v>4</v>
      </c>
    </row>
    <row r="246" spans="15:17" ht="35.25" customHeight="1">
      <c r="O246" s="40" t="s">
        <v>299</v>
      </c>
      <c r="P246" s="41">
        <v>1</v>
      </c>
      <c r="Q246" s="41">
        <v>1</v>
      </c>
    </row>
    <row r="247" spans="15:17" ht="35.25" customHeight="1">
      <c r="O247" s="40" t="s">
        <v>186</v>
      </c>
      <c r="P247" s="41">
        <v>5</v>
      </c>
      <c r="Q247" s="41">
        <v>5</v>
      </c>
    </row>
    <row r="248" spans="15:17" ht="35.25" customHeight="1">
      <c r="O248" s="40" t="s">
        <v>70</v>
      </c>
      <c r="P248" s="41">
        <v>2</v>
      </c>
      <c r="Q248" s="41">
        <v>1</v>
      </c>
    </row>
    <row r="249" spans="15:17" ht="35.25" customHeight="1">
      <c r="O249" s="40" t="s">
        <v>501</v>
      </c>
      <c r="P249" s="41">
        <v>1</v>
      </c>
      <c r="Q249" s="41">
        <v>1</v>
      </c>
    </row>
    <row r="250" spans="15:17" ht="35.25" customHeight="1">
      <c r="O250" s="40" t="s">
        <v>167</v>
      </c>
      <c r="P250" s="41">
        <v>9</v>
      </c>
      <c r="Q250" s="41">
        <v>8</v>
      </c>
    </row>
    <row r="251" spans="15:17" ht="35.25" customHeight="1">
      <c r="O251" s="40" t="s">
        <v>52</v>
      </c>
      <c r="P251" s="41">
        <v>10</v>
      </c>
      <c r="Q251" s="41">
        <v>8</v>
      </c>
    </row>
    <row r="252" spans="15:17" ht="35.25" customHeight="1">
      <c r="O252" s="40" t="s">
        <v>427</v>
      </c>
      <c r="P252" s="41">
        <v>1</v>
      </c>
      <c r="Q252" s="41">
        <v>1</v>
      </c>
    </row>
    <row r="253" spans="15:17" ht="35.25" customHeight="1">
      <c r="O253" s="40" t="s">
        <v>100</v>
      </c>
      <c r="P253" s="41">
        <v>1</v>
      </c>
      <c r="Q253" s="41"/>
    </row>
    <row r="254" spans="15:17" ht="35.25" customHeight="1">
      <c r="O254" s="40" t="s">
        <v>25</v>
      </c>
      <c r="P254" s="41">
        <v>1</v>
      </c>
      <c r="Q254" s="41">
        <v>1</v>
      </c>
    </row>
    <row r="255" spans="15:17" ht="35.25" customHeight="1">
      <c r="O255" s="40" t="s">
        <v>60</v>
      </c>
      <c r="P255" s="41">
        <v>1</v>
      </c>
      <c r="Q255" s="41">
        <v>1</v>
      </c>
    </row>
    <row r="256" spans="15:17" ht="35.25" customHeight="1">
      <c r="O256" s="40" t="s">
        <v>234</v>
      </c>
      <c r="P256" s="41">
        <v>2</v>
      </c>
      <c r="Q256" s="41">
        <v>2</v>
      </c>
    </row>
    <row r="257" spans="15:17" ht="35.25" customHeight="1">
      <c r="O257" s="40" t="s">
        <v>256</v>
      </c>
      <c r="P257" s="41">
        <v>1</v>
      </c>
      <c r="Q257" s="41">
        <v>1</v>
      </c>
    </row>
    <row r="258" spans="15:17" ht="35.25" customHeight="1">
      <c r="O258" s="40" t="s">
        <v>61</v>
      </c>
      <c r="P258" s="41">
        <v>1</v>
      </c>
      <c r="Q258" s="41">
        <v>1</v>
      </c>
    </row>
    <row r="259" spans="15:17" ht="35.25" customHeight="1">
      <c r="O259" s="40" t="s">
        <v>259</v>
      </c>
      <c r="P259" s="41">
        <v>1</v>
      </c>
      <c r="Q259" s="41">
        <v>1</v>
      </c>
    </row>
    <row r="260" spans="15:17" ht="35.25" customHeight="1">
      <c r="O260" s="40" t="s">
        <v>577</v>
      </c>
      <c r="P260" s="41">
        <v>1</v>
      </c>
      <c r="Q260" s="41">
        <v>1</v>
      </c>
    </row>
    <row r="261" spans="15:17" ht="35.25" customHeight="1">
      <c r="O261" s="40" t="s">
        <v>150</v>
      </c>
      <c r="P261" s="41">
        <v>1</v>
      </c>
      <c r="Q261" s="41">
        <v>1</v>
      </c>
    </row>
    <row r="262" spans="15:17" ht="35.25" customHeight="1">
      <c r="O262" s="40" t="s">
        <v>281</v>
      </c>
      <c r="P262" s="41">
        <v>1</v>
      </c>
      <c r="Q262" s="41">
        <v>1</v>
      </c>
    </row>
    <row r="263" spans="15:17" ht="35.25" customHeight="1">
      <c r="O263" s="40" t="s">
        <v>314</v>
      </c>
      <c r="P263" s="41">
        <v>2</v>
      </c>
      <c r="Q263" s="41">
        <v>2</v>
      </c>
    </row>
    <row r="264" spans="15:17" ht="35.25" customHeight="1">
      <c r="O264" s="40" t="s">
        <v>79</v>
      </c>
      <c r="P264" s="41">
        <v>1</v>
      </c>
      <c r="Q264" s="41">
        <v>1</v>
      </c>
    </row>
    <row r="265" spans="15:17" ht="35.25" customHeight="1">
      <c r="O265" s="40" t="s">
        <v>73</v>
      </c>
      <c r="P265" s="41">
        <v>1</v>
      </c>
      <c r="Q265" s="41">
        <v>1</v>
      </c>
    </row>
    <row r="266" spans="15:17" ht="35.25" customHeight="1">
      <c r="O266" s="40" t="s">
        <v>170</v>
      </c>
      <c r="P266" s="41">
        <v>7</v>
      </c>
      <c r="Q266" s="41">
        <v>7</v>
      </c>
    </row>
    <row r="267" spans="15:17" ht="35.25" customHeight="1">
      <c r="O267" s="40" t="s">
        <v>20</v>
      </c>
      <c r="P267" s="41">
        <v>7</v>
      </c>
      <c r="Q267" s="41">
        <v>5</v>
      </c>
    </row>
    <row r="268" spans="15:17" ht="35.25" customHeight="1">
      <c r="O268" s="40" t="s">
        <v>385</v>
      </c>
      <c r="P268" s="41">
        <v>1</v>
      </c>
      <c r="Q268" s="41">
        <v>1</v>
      </c>
    </row>
    <row r="269" spans="15:17" ht="35.25" customHeight="1">
      <c r="O269" s="40" t="s">
        <v>174</v>
      </c>
      <c r="P269" s="41">
        <v>1</v>
      </c>
      <c r="Q269" s="41">
        <v>1</v>
      </c>
    </row>
    <row r="270" spans="15:17" ht="35.25" customHeight="1">
      <c r="O270" s="40" t="s">
        <v>348</v>
      </c>
      <c r="P270" s="41">
        <v>1</v>
      </c>
      <c r="Q270" s="41"/>
    </row>
    <row r="271" spans="15:17" ht="35.25" customHeight="1">
      <c r="O271" s="40" t="s">
        <v>434</v>
      </c>
      <c r="P271" s="41">
        <v>1</v>
      </c>
      <c r="Q271" s="41">
        <v>1</v>
      </c>
    </row>
    <row r="272" spans="15:17" ht="35.25" customHeight="1">
      <c r="O272" s="40" t="s">
        <v>547</v>
      </c>
      <c r="P272" s="41">
        <v>1</v>
      </c>
      <c r="Q272" s="41">
        <v>1</v>
      </c>
    </row>
    <row r="273" spans="15:17" ht="35.25" customHeight="1">
      <c r="O273" s="40" t="s">
        <v>91</v>
      </c>
      <c r="P273" s="41">
        <v>4</v>
      </c>
      <c r="Q273" s="41">
        <v>3</v>
      </c>
    </row>
    <row r="274" spans="15:17" ht="35.25" customHeight="1">
      <c r="O274" s="40" t="s">
        <v>74</v>
      </c>
      <c r="P274" s="41">
        <v>2</v>
      </c>
      <c r="Q274" s="41">
        <v>2</v>
      </c>
    </row>
    <row r="275" spans="15:17" ht="35.25" customHeight="1">
      <c r="O275" s="40" t="s">
        <v>277</v>
      </c>
      <c r="P275" s="41">
        <v>1</v>
      </c>
      <c r="Q275" s="41">
        <v>1</v>
      </c>
    </row>
    <row r="276" spans="15:17" ht="35.25" customHeight="1">
      <c r="O276" s="40" t="s">
        <v>197</v>
      </c>
      <c r="P276" s="41">
        <v>3</v>
      </c>
      <c r="Q276" s="41">
        <v>3</v>
      </c>
    </row>
    <row r="277" spans="15:17" ht="35.25" customHeight="1">
      <c r="O277" s="40" t="s">
        <v>161</v>
      </c>
      <c r="P277" s="41">
        <v>1</v>
      </c>
      <c r="Q277" s="41">
        <v>1</v>
      </c>
    </row>
    <row r="278" spans="15:17" ht="35.25" customHeight="1">
      <c r="O278" s="40" t="s">
        <v>302</v>
      </c>
      <c r="P278" s="41">
        <v>2</v>
      </c>
      <c r="Q278" s="41">
        <v>2</v>
      </c>
    </row>
    <row r="279" spans="15:17" ht="35.25" customHeight="1">
      <c r="O279" s="40" t="s">
        <v>86</v>
      </c>
      <c r="P279" s="41">
        <v>1</v>
      </c>
      <c r="Q279" s="41"/>
    </row>
    <row r="280" spans="15:17" ht="35.25" customHeight="1">
      <c r="O280" s="40" t="s">
        <v>40</v>
      </c>
      <c r="P280" s="41">
        <v>2</v>
      </c>
      <c r="Q280" s="41">
        <v>1</v>
      </c>
    </row>
    <row r="281" spans="15:17" ht="35.25" customHeight="1">
      <c r="O281" s="40" t="s">
        <v>32</v>
      </c>
      <c r="P281" s="41">
        <v>7</v>
      </c>
      <c r="Q281" s="41">
        <v>7</v>
      </c>
    </row>
    <row r="282" spans="15:17" ht="35.25" customHeight="1">
      <c r="O282" s="40" t="s">
        <v>486</v>
      </c>
      <c r="P282" s="41">
        <v>1</v>
      </c>
      <c r="Q282" s="41">
        <v>1</v>
      </c>
    </row>
    <row r="283" spans="15:17" ht="35.25" customHeight="1">
      <c r="O283" s="40" t="s">
        <v>53</v>
      </c>
      <c r="P283" s="41">
        <v>1</v>
      </c>
      <c r="Q283" s="41">
        <v>1</v>
      </c>
    </row>
    <row r="284" spans="15:17" ht="35.25" customHeight="1">
      <c r="O284" s="40" t="s">
        <v>216</v>
      </c>
      <c r="P284" s="41">
        <v>1</v>
      </c>
      <c r="Q284" s="41">
        <v>1</v>
      </c>
    </row>
    <row r="285" spans="15:17" ht="35.25" customHeight="1">
      <c r="O285" s="40" t="s">
        <v>195</v>
      </c>
      <c r="P285" s="41">
        <v>1</v>
      </c>
      <c r="Q285" s="41">
        <v>1</v>
      </c>
    </row>
    <row r="286" spans="15:17" ht="35.25" customHeight="1">
      <c r="O286" s="40" t="s">
        <v>189</v>
      </c>
      <c r="P286" s="41">
        <v>1</v>
      </c>
      <c r="Q286" s="41">
        <v>1</v>
      </c>
    </row>
    <row r="287" spans="15:17" ht="35.25" customHeight="1">
      <c r="O287" s="40" t="s">
        <v>92</v>
      </c>
      <c r="P287" s="41">
        <v>1</v>
      </c>
      <c r="Q287" s="41">
        <v>1</v>
      </c>
    </row>
    <row r="288" spans="15:17" ht="35.25" customHeight="1">
      <c r="O288" s="40" t="s">
        <v>456</v>
      </c>
      <c r="P288" s="41">
        <v>1</v>
      </c>
      <c r="Q288" s="41">
        <v>1</v>
      </c>
    </row>
    <row r="289" spans="15:18" ht="35.25" customHeight="1">
      <c r="O289" s="40" t="s">
        <v>44</v>
      </c>
      <c r="P289" s="41">
        <v>1</v>
      </c>
      <c r="Q289" s="41">
        <v>1</v>
      </c>
      <c r="R289" s="3" t="s">
        <v>592</v>
      </c>
    </row>
    <row r="290" spans="15:18" ht="35.25" customHeight="1">
      <c r="O290" s="40" t="s">
        <v>354</v>
      </c>
      <c r="P290" s="41">
        <v>1</v>
      </c>
      <c r="Q290" s="41"/>
    </row>
    <row r="291" spans="15:18" ht="35.25" customHeight="1">
      <c r="O291" s="40" t="s">
        <v>598</v>
      </c>
      <c r="P291" s="41">
        <v>5</v>
      </c>
      <c r="Q291" s="41"/>
    </row>
    <row r="292" spans="15:18" ht="35.25" customHeight="1">
      <c r="O292" s="40" t="s">
        <v>599</v>
      </c>
      <c r="P292" s="41">
        <v>188</v>
      </c>
      <c r="Q292" s="41">
        <v>161</v>
      </c>
    </row>
  </sheetData>
  <sheetProtection algorithmName="SHA-512" hashValue="kALl0gS99OJL2nqal7XoUtDoZgKdizBUE7QfPHxo8n6Uj324DZtJGgoscnXNRo+yHRUgaZXvnPpUewckODsaqA==" saltValue="SLucsb1nI97aQRfykwRuJw==" spinCount="100000" sheet="1" objects="1" scenarios="1" selectLockedCells="1" selectUnlockedCells="1"/>
  <conditionalFormatting sqref="H4:L202">
    <cfRule type="iconSet" priority="1">
      <iconSet>
        <cfvo type="percent" val="0"/>
        <cfvo type="percent" val="33"/>
        <cfvo type="percent" val="67"/>
      </iconSet>
    </cfRule>
  </conditionalFormatting>
  <printOptions horizontalCentered="1"/>
  <pageMargins left="0.4" right="0.4" top="0.4" bottom="0.4" header="0.25" footer="0.25"/>
  <pageSetup scale="94" fitToHeight="0" orientation="landscape" r:id="rId2"/>
  <headerFooter differentFirst="1">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499984740745262"/>
    <pageSetUpPr autoPageBreaks="0" fitToPage="1"/>
  </sheetPr>
  <dimension ref="A1:W76"/>
  <sheetViews>
    <sheetView showGridLines="0" topLeftCell="A131" zoomScale="85" zoomScaleNormal="85" workbookViewId="0">
      <selection activeCell="K80" sqref="K80"/>
    </sheetView>
  </sheetViews>
  <sheetFormatPr baseColWidth="10" defaultColWidth="9.1640625" defaultRowHeight="35.25" customHeight="1"/>
  <cols>
    <col min="1" max="1" width="33.33203125" style="4" customWidth="1"/>
    <col min="2" max="2" width="13.6640625" style="6" customWidth="1"/>
    <col min="3" max="3" width="18.1640625" style="6" customWidth="1"/>
    <col min="4" max="4" width="15.6640625" style="4" customWidth="1"/>
    <col min="5" max="5" width="15.33203125" style="6" customWidth="1"/>
    <col min="6" max="6" width="14.1640625" style="5" customWidth="1"/>
    <col min="7" max="7" width="19" style="4" customWidth="1"/>
    <col min="8" max="8" width="18.6640625" style="4" customWidth="1"/>
    <col min="9" max="9" width="22.5" style="4" customWidth="1"/>
    <col min="10" max="10" width="22.33203125" style="4" customWidth="1"/>
    <col min="11" max="11" width="21.1640625" style="4" customWidth="1"/>
    <col min="12" max="12" width="21.6640625" style="4" customWidth="1"/>
    <col min="13" max="13" width="18.83203125" style="4" customWidth="1"/>
    <col min="14" max="14" width="20.83203125" style="4" customWidth="1"/>
    <col min="15" max="15" width="21.1640625" style="4" customWidth="1"/>
    <col min="16" max="16" width="23.1640625" style="4" customWidth="1"/>
    <col min="17" max="17" width="46.33203125" style="4" customWidth="1"/>
    <col min="18" max="18" width="34.33203125" style="4" customWidth="1"/>
    <col min="19" max="19" width="39" style="4" customWidth="1"/>
    <col min="20" max="20" width="29.5" style="4" customWidth="1"/>
    <col min="21" max="21" width="27.1640625" style="4" customWidth="1"/>
    <col min="22" max="16384" width="9.1640625" style="4"/>
  </cols>
  <sheetData>
    <row r="1" spans="1:23" s="7" customFormat="1" ht="25.5" customHeight="1">
      <c r="A1" s="31" t="s">
        <v>375</v>
      </c>
      <c r="B1" s="19"/>
      <c r="C1" s="20"/>
      <c r="D1" s="19"/>
      <c r="E1" s="19"/>
      <c r="F1" s="19"/>
      <c r="G1" s="19"/>
      <c r="H1" s="19"/>
      <c r="I1" s="19"/>
      <c r="J1" s="19"/>
      <c r="K1" s="19"/>
      <c r="L1" s="19"/>
      <c r="M1" s="19"/>
      <c r="N1" s="19"/>
      <c r="O1" s="19"/>
      <c r="P1" s="19"/>
      <c r="Q1" s="19"/>
      <c r="R1" s="19"/>
      <c r="S1" s="19"/>
      <c r="T1" s="19"/>
      <c r="U1" s="19"/>
      <c r="V1" s="19"/>
      <c r="W1" s="2"/>
    </row>
    <row r="2" spans="1:23" ht="41.25" customHeight="1">
      <c r="A2" s="42" t="s">
        <v>611</v>
      </c>
      <c r="B2" s="14"/>
      <c r="C2" s="21"/>
      <c r="D2" s="14"/>
      <c r="E2" s="14"/>
      <c r="F2" s="14"/>
      <c r="G2" s="14"/>
      <c r="H2" s="14"/>
      <c r="I2" s="14"/>
      <c r="J2" s="14"/>
      <c r="K2" s="14"/>
      <c r="L2" s="14"/>
      <c r="M2" s="14"/>
      <c r="N2" s="14"/>
      <c r="O2" s="14"/>
      <c r="P2" s="14"/>
      <c r="Q2" s="14"/>
      <c r="R2" s="14"/>
      <c r="S2" s="14"/>
      <c r="T2" s="14"/>
      <c r="U2" s="14"/>
      <c r="V2" s="14"/>
      <c r="W2" s="3"/>
    </row>
    <row r="3" spans="1:23" ht="35.25" customHeight="1">
      <c r="A3" s="29" t="s">
        <v>370</v>
      </c>
      <c r="B3" s="12" t="s">
        <v>0</v>
      </c>
      <c r="C3" s="12" t="s">
        <v>14</v>
      </c>
      <c r="D3" s="12" t="s">
        <v>5</v>
      </c>
      <c r="E3" s="12" t="s">
        <v>371</v>
      </c>
      <c r="F3" s="12" t="s">
        <v>295</v>
      </c>
      <c r="G3" s="11" t="s">
        <v>372</v>
      </c>
      <c r="H3" s="11" t="s">
        <v>7</v>
      </c>
      <c r="I3" s="11" t="s">
        <v>8</v>
      </c>
      <c r="J3" s="11" t="s">
        <v>9</v>
      </c>
      <c r="K3" s="11" t="s">
        <v>10</v>
      </c>
      <c r="L3" s="11" t="s">
        <v>590</v>
      </c>
      <c r="M3" s="11" t="s">
        <v>589</v>
      </c>
      <c r="N3" s="13" t="s">
        <v>11</v>
      </c>
      <c r="O3" s="13" t="s">
        <v>12</v>
      </c>
      <c r="P3" s="13" t="s">
        <v>13</v>
      </c>
      <c r="Q3" s="9" t="s">
        <v>373</v>
      </c>
      <c r="R3" s="9" t="s">
        <v>374</v>
      </c>
      <c r="S3" s="9" t="s">
        <v>586</v>
      </c>
      <c r="T3" s="10" t="s">
        <v>395</v>
      </c>
      <c r="U3" s="10" t="s">
        <v>587</v>
      </c>
      <c r="V3" s="10"/>
      <c r="W3" s="10"/>
    </row>
    <row r="4" spans="1:23" ht="35.25" customHeight="1">
      <c r="A4" s="27" t="s">
        <v>398</v>
      </c>
      <c r="B4" s="14">
        <v>18</v>
      </c>
      <c r="C4" s="22" t="s">
        <v>3</v>
      </c>
      <c r="D4" s="22" t="s">
        <v>378</v>
      </c>
      <c r="E4" s="22" t="s">
        <v>16</v>
      </c>
      <c r="F4" s="14"/>
      <c r="G4" s="14" t="s">
        <v>18</v>
      </c>
      <c r="H4" s="14">
        <v>4</v>
      </c>
      <c r="I4" s="14">
        <v>4</v>
      </c>
      <c r="J4" s="14">
        <v>4</v>
      </c>
      <c r="K4" s="14">
        <v>4</v>
      </c>
      <c r="L4" s="14">
        <v>4</v>
      </c>
      <c r="M4" s="14" t="s">
        <v>18</v>
      </c>
      <c r="N4" s="14" t="s">
        <v>170</v>
      </c>
      <c r="O4" s="14" t="s">
        <v>299</v>
      </c>
      <c r="P4" s="14" t="s">
        <v>195</v>
      </c>
      <c r="Q4" s="14" t="s">
        <v>390</v>
      </c>
      <c r="R4" s="14" t="s">
        <v>391</v>
      </c>
      <c r="S4" s="14"/>
      <c r="T4" s="14"/>
      <c r="U4" s="14"/>
    </row>
    <row r="5" spans="1:23" ht="35.25" customHeight="1">
      <c r="A5" s="27" t="s">
        <v>398</v>
      </c>
      <c r="B5" s="14">
        <v>17</v>
      </c>
      <c r="C5" s="22" t="s">
        <v>3</v>
      </c>
      <c r="D5" s="22" t="s">
        <v>378</v>
      </c>
      <c r="E5" s="22" t="s">
        <v>16</v>
      </c>
      <c r="F5" s="14"/>
      <c r="G5" s="14" t="s">
        <v>18</v>
      </c>
      <c r="H5" s="14">
        <v>4</v>
      </c>
      <c r="I5" s="14">
        <v>4</v>
      </c>
      <c r="J5" s="14">
        <v>4</v>
      </c>
      <c r="K5" s="14">
        <v>4</v>
      </c>
      <c r="L5" s="14">
        <v>4</v>
      </c>
      <c r="M5" s="14" t="s">
        <v>18</v>
      </c>
      <c r="N5" s="14" t="s">
        <v>65</v>
      </c>
      <c r="O5" s="14" t="s">
        <v>392</v>
      </c>
      <c r="P5" s="14" t="s">
        <v>234</v>
      </c>
      <c r="Q5" s="14"/>
      <c r="R5" s="14" t="s">
        <v>172</v>
      </c>
      <c r="S5" s="14"/>
      <c r="T5" s="14"/>
      <c r="U5" s="14"/>
    </row>
    <row r="6" spans="1:23" ht="35.25" customHeight="1">
      <c r="A6" s="27" t="s">
        <v>398</v>
      </c>
      <c r="B6" s="14">
        <v>14</v>
      </c>
      <c r="C6" s="22" t="s">
        <v>1</v>
      </c>
      <c r="D6" s="22" t="s">
        <v>378</v>
      </c>
      <c r="E6" s="22" t="s">
        <v>16</v>
      </c>
      <c r="F6" s="14"/>
      <c r="G6" s="14" t="s">
        <v>18</v>
      </c>
      <c r="H6" s="14">
        <v>4</v>
      </c>
      <c r="I6" s="14">
        <v>4</v>
      </c>
      <c r="J6" s="14">
        <v>4</v>
      </c>
      <c r="K6" s="14">
        <v>4</v>
      </c>
      <c r="L6" s="14">
        <v>4</v>
      </c>
      <c r="M6" s="14" t="s">
        <v>18</v>
      </c>
      <c r="N6" s="14" t="s">
        <v>130</v>
      </c>
      <c r="O6" s="14" t="s">
        <v>287</v>
      </c>
      <c r="P6" s="14" t="s">
        <v>280</v>
      </c>
      <c r="Q6" s="14"/>
      <c r="R6" s="14" t="s">
        <v>172</v>
      </c>
      <c r="S6" s="14"/>
      <c r="T6" s="14"/>
      <c r="U6" s="14" t="s">
        <v>405</v>
      </c>
    </row>
    <row r="7" spans="1:23" ht="35.25" customHeight="1">
      <c r="A7" s="27" t="s">
        <v>398</v>
      </c>
      <c r="B7" s="14">
        <v>15</v>
      </c>
      <c r="C7" s="22" t="s">
        <v>2</v>
      </c>
      <c r="D7" s="22" t="s">
        <v>378</v>
      </c>
      <c r="E7" s="22" t="s">
        <v>16</v>
      </c>
      <c r="F7" s="14"/>
      <c r="G7" s="14" t="s">
        <v>18</v>
      </c>
      <c r="H7" s="14">
        <v>4</v>
      </c>
      <c r="I7" s="14">
        <v>4</v>
      </c>
      <c r="J7" s="14">
        <v>4</v>
      </c>
      <c r="K7" s="14">
        <v>4</v>
      </c>
      <c r="L7" s="14">
        <v>4</v>
      </c>
      <c r="M7" s="14" t="s">
        <v>18</v>
      </c>
      <c r="N7" s="14" t="s">
        <v>47</v>
      </c>
      <c r="O7" s="14" t="s">
        <v>65</v>
      </c>
      <c r="P7" s="14" t="s">
        <v>61</v>
      </c>
      <c r="Q7" s="14" t="s">
        <v>397</v>
      </c>
      <c r="R7" s="14" t="s">
        <v>393</v>
      </c>
      <c r="S7" s="14" t="s">
        <v>394</v>
      </c>
      <c r="T7" s="14" t="s">
        <v>396</v>
      </c>
      <c r="U7" s="14"/>
    </row>
    <row r="8" spans="1:23" ht="35.25" customHeight="1">
      <c r="A8" s="27" t="s">
        <v>398</v>
      </c>
      <c r="B8" s="14">
        <v>16</v>
      </c>
      <c r="C8" s="22" t="s">
        <v>4</v>
      </c>
      <c r="D8" s="22" t="s">
        <v>378</v>
      </c>
      <c r="E8" s="22" t="s">
        <v>16</v>
      </c>
      <c r="F8" s="14"/>
      <c r="G8" s="14" t="s">
        <v>18</v>
      </c>
      <c r="H8" s="14">
        <v>3</v>
      </c>
      <c r="I8" s="14">
        <v>3</v>
      </c>
      <c r="J8" s="14">
        <v>3</v>
      </c>
      <c r="K8" s="14">
        <v>3</v>
      </c>
      <c r="L8" s="14">
        <v>4</v>
      </c>
      <c r="M8" s="14" t="s">
        <v>18</v>
      </c>
      <c r="N8" s="14" t="s">
        <v>399</v>
      </c>
      <c r="O8" s="14" t="s">
        <v>52</v>
      </c>
      <c r="P8" s="14" t="s">
        <v>302</v>
      </c>
      <c r="Q8" s="14"/>
      <c r="R8" s="14" t="s">
        <v>400</v>
      </c>
      <c r="S8" s="14"/>
      <c r="T8" s="14" t="s">
        <v>401</v>
      </c>
      <c r="U8" s="14" t="s">
        <v>404</v>
      </c>
    </row>
    <row r="9" spans="1:23" ht="35.25" customHeight="1">
      <c r="A9" s="27" t="s">
        <v>398</v>
      </c>
      <c r="B9" s="14">
        <v>16</v>
      </c>
      <c r="C9" s="22" t="s">
        <v>4</v>
      </c>
      <c r="D9" s="22" t="s">
        <v>378</v>
      </c>
      <c r="E9" s="22" t="s">
        <v>16</v>
      </c>
      <c r="F9" s="14"/>
      <c r="G9" s="14" t="s">
        <v>18</v>
      </c>
      <c r="H9" s="14">
        <v>4</v>
      </c>
      <c r="I9" s="14">
        <v>4</v>
      </c>
      <c r="J9" s="14">
        <v>4</v>
      </c>
      <c r="K9" s="14">
        <v>4</v>
      </c>
      <c r="L9" s="14">
        <v>4</v>
      </c>
      <c r="M9" s="14" t="s">
        <v>18</v>
      </c>
      <c r="N9" s="14" t="s">
        <v>24</v>
      </c>
      <c r="O9" s="14" t="s">
        <v>52</v>
      </c>
      <c r="P9" s="14" t="s">
        <v>195</v>
      </c>
      <c r="Q9" s="14"/>
      <c r="R9" s="14" t="s">
        <v>250</v>
      </c>
      <c r="S9" s="14"/>
      <c r="T9" s="14"/>
      <c r="U9" s="14" t="s">
        <v>402</v>
      </c>
    </row>
    <row r="10" spans="1:23" ht="35.25" customHeight="1">
      <c r="A10" s="27" t="s">
        <v>398</v>
      </c>
      <c r="B10" s="14">
        <v>16</v>
      </c>
      <c r="C10" s="22" t="s">
        <v>4</v>
      </c>
      <c r="D10" s="22" t="s">
        <v>378</v>
      </c>
      <c r="E10" s="22" t="s">
        <v>16</v>
      </c>
      <c r="F10" s="14"/>
      <c r="G10" s="14" t="s">
        <v>18</v>
      </c>
      <c r="H10" s="14">
        <v>4</v>
      </c>
      <c r="I10" s="14">
        <v>4</v>
      </c>
      <c r="J10" s="14">
        <v>3</v>
      </c>
      <c r="K10" s="14">
        <v>4</v>
      </c>
      <c r="L10" s="14">
        <v>4</v>
      </c>
      <c r="M10" s="14" t="s">
        <v>18</v>
      </c>
      <c r="N10" s="14" t="s">
        <v>52</v>
      </c>
      <c r="O10" s="14" t="s">
        <v>130</v>
      </c>
      <c r="P10" s="14" t="s">
        <v>24</v>
      </c>
      <c r="Q10" s="14" t="s">
        <v>406</v>
      </c>
      <c r="R10" s="14" t="s">
        <v>310</v>
      </c>
      <c r="S10" s="14" t="s">
        <v>407</v>
      </c>
      <c r="T10" s="14" t="s">
        <v>408</v>
      </c>
      <c r="U10" s="14" t="s">
        <v>403</v>
      </c>
    </row>
    <row r="11" spans="1:23" ht="35.25" customHeight="1">
      <c r="A11" s="27" t="s">
        <v>398</v>
      </c>
      <c r="B11" s="14">
        <v>17</v>
      </c>
      <c r="C11" s="22" t="s">
        <v>3</v>
      </c>
      <c r="D11" s="22" t="s">
        <v>378</v>
      </c>
      <c r="E11" s="22" t="s">
        <v>16</v>
      </c>
      <c r="F11" s="14"/>
      <c r="G11" s="14" t="s">
        <v>18</v>
      </c>
      <c r="H11" s="14">
        <v>4</v>
      </c>
      <c r="I11" s="14">
        <v>4</v>
      </c>
      <c r="J11" s="14">
        <v>4</v>
      </c>
      <c r="K11" s="14">
        <v>4</v>
      </c>
      <c r="L11" s="14">
        <v>4</v>
      </c>
      <c r="M11" s="14" t="s">
        <v>18</v>
      </c>
      <c r="N11" s="14" t="s">
        <v>24</v>
      </c>
      <c r="O11" s="14" t="s">
        <v>20</v>
      </c>
      <c r="P11" s="14" t="s">
        <v>52</v>
      </c>
      <c r="Q11" s="14"/>
      <c r="R11" s="14" t="s">
        <v>409</v>
      </c>
      <c r="S11" s="14"/>
      <c r="T11" s="14"/>
      <c r="U11" s="14" t="s">
        <v>410</v>
      </c>
    </row>
    <row r="12" spans="1:23" ht="35.25" customHeight="1">
      <c r="A12" s="27" t="s">
        <v>398</v>
      </c>
      <c r="B12" s="14">
        <v>15</v>
      </c>
      <c r="C12" s="22" t="s">
        <v>2</v>
      </c>
      <c r="D12" s="22" t="s">
        <v>378</v>
      </c>
      <c r="E12" s="22" t="s">
        <v>16</v>
      </c>
      <c r="F12" s="14"/>
      <c r="G12" s="14" t="s">
        <v>18</v>
      </c>
      <c r="H12" s="14">
        <v>4</v>
      </c>
      <c r="I12" s="14">
        <v>4</v>
      </c>
      <c r="J12" s="14">
        <v>4</v>
      </c>
      <c r="K12" s="14">
        <v>4</v>
      </c>
      <c r="L12" s="14">
        <v>4</v>
      </c>
      <c r="M12" s="14" t="s">
        <v>18</v>
      </c>
      <c r="N12" s="14" t="s">
        <v>130</v>
      </c>
      <c r="O12" s="14" t="s">
        <v>24</v>
      </c>
      <c r="P12" s="14" t="s">
        <v>411</v>
      </c>
      <c r="Q12" s="14" t="s">
        <v>414</v>
      </c>
      <c r="R12" s="14" t="s">
        <v>201</v>
      </c>
      <c r="S12" s="14" t="s">
        <v>415</v>
      </c>
      <c r="T12" s="14" t="s">
        <v>413</v>
      </c>
      <c r="U12" s="14" t="s">
        <v>412</v>
      </c>
    </row>
    <row r="13" spans="1:23" ht="35.25" customHeight="1">
      <c r="A13" s="27" t="s">
        <v>398</v>
      </c>
      <c r="B13" s="14">
        <v>15</v>
      </c>
      <c r="C13" s="22" t="s">
        <v>1</v>
      </c>
      <c r="D13" s="22" t="s">
        <v>378</v>
      </c>
      <c r="E13" s="22" t="s">
        <v>16</v>
      </c>
      <c r="F13" s="14"/>
      <c r="G13" s="14" t="s">
        <v>18</v>
      </c>
      <c r="H13" s="22">
        <v>4</v>
      </c>
      <c r="I13" s="14">
        <v>4</v>
      </c>
      <c r="J13" s="14">
        <v>4</v>
      </c>
      <c r="K13" s="14">
        <v>4</v>
      </c>
      <c r="L13" s="14">
        <v>4</v>
      </c>
      <c r="M13" s="14" t="s">
        <v>18</v>
      </c>
      <c r="N13" s="14" t="s">
        <v>20</v>
      </c>
      <c r="O13" s="14" t="s">
        <v>240</v>
      </c>
      <c r="P13" s="14" t="s">
        <v>60</v>
      </c>
      <c r="Q13" s="14"/>
      <c r="R13" s="14" t="s">
        <v>416</v>
      </c>
      <c r="S13" s="14"/>
      <c r="T13" s="14"/>
      <c r="U13" s="14" t="s">
        <v>417</v>
      </c>
    </row>
    <row r="14" spans="1:23" ht="35.25" customHeight="1">
      <c r="A14" s="27" t="s">
        <v>398</v>
      </c>
      <c r="B14" s="14">
        <v>16</v>
      </c>
      <c r="C14" s="22" t="s">
        <v>4</v>
      </c>
      <c r="D14" s="22" t="s">
        <v>378</v>
      </c>
      <c r="E14" s="22" t="s">
        <v>16</v>
      </c>
      <c r="F14" s="14"/>
      <c r="G14" s="14" t="s">
        <v>18</v>
      </c>
      <c r="H14" s="22">
        <v>4</v>
      </c>
      <c r="I14" s="14">
        <v>4</v>
      </c>
      <c r="J14" s="14">
        <v>4</v>
      </c>
      <c r="K14" s="14">
        <v>4</v>
      </c>
      <c r="L14" s="14">
        <v>4</v>
      </c>
      <c r="M14" s="14" t="s">
        <v>18</v>
      </c>
      <c r="N14" s="14" t="s">
        <v>83</v>
      </c>
      <c r="O14" s="14" t="s">
        <v>47</v>
      </c>
      <c r="P14" s="14" t="s">
        <v>418</v>
      </c>
      <c r="Q14" s="14" t="s">
        <v>423</v>
      </c>
      <c r="R14" s="14" t="s">
        <v>419</v>
      </c>
      <c r="S14" s="14" t="s">
        <v>421</v>
      </c>
      <c r="T14" s="14" t="s">
        <v>422</v>
      </c>
      <c r="U14" s="14" t="s">
        <v>420</v>
      </c>
    </row>
    <row r="15" spans="1:23" ht="35.25" customHeight="1">
      <c r="A15" s="27" t="s">
        <v>398</v>
      </c>
      <c r="B15" s="14">
        <v>15</v>
      </c>
      <c r="C15" s="22" t="s">
        <v>2</v>
      </c>
      <c r="D15" s="22" t="s">
        <v>378</v>
      </c>
      <c r="E15" s="22" t="s">
        <v>16</v>
      </c>
      <c r="F15" s="14"/>
      <c r="G15" s="14" t="s">
        <v>18</v>
      </c>
      <c r="H15" s="14">
        <v>4</v>
      </c>
      <c r="I15" s="14">
        <v>4</v>
      </c>
      <c r="J15" s="14">
        <v>4</v>
      </c>
      <c r="K15" s="14">
        <v>4</v>
      </c>
      <c r="L15" s="14">
        <v>4</v>
      </c>
      <c r="M15" s="14" t="s">
        <v>18</v>
      </c>
      <c r="N15" s="14" t="s">
        <v>170</v>
      </c>
      <c r="O15" s="14" t="s">
        <v>192</v>
      </c>
      <c r="P15" s="14" t="s">
        <v>424</v>
      </c>
      <c r="Q15" s="14"/>
      <c r="R15" s="14" t="s">
        <v>409</v>
      </c>
      <c r="S15" s="14"/>
      <c r="T15" s="14" t="s">
        <v>426</v>
      </c>
      <c r="U15" s="14" t="s">
        <v>425</v>
      </c>
    </row>
    <row r="16" spans="1:23" ht="35.25" customHeight="1">
      <c r="A16" s="27" t="s">
        <v>398</v>
      </c>
      <c r="B16" s="14">
        <v>16</v>
      </c>
      <c r="C16" s="22" t="s">
        <v>4</v>
      </c>
      <c r="D16" s="22" t="s">
        <v>378</v>
      </c>
      <c r="E16" s="22" t="s">
        <v>16</v>
      </c>
      <c r="F16" s="14"/>
      <c r="G16" s="14" t="s">
        <v>18</v>
      </c>
      <c r="H16" s="14">
        <v>4</v>
      </c>
      <c r="I16" s="14">
        <v>4</v>
      </c>
      <c r="J16" s="14">
        <v>4</v>
      </c>
      <c r="K16" s="14">
        <v>3</v>
      </c>
      <c r="L16" s="14">
        <v>4</v>
      </c>
      <c r="M16" s="14" t="s">
        <v>430</v>
      </c>
      <c r="N16" s="14" t="s">
        <v>24</v>
      </c>
      <c r="O16" s="14" t="s">
        <v>427</v>
      </c>
      <c r="P16" s="14" t="s">
        <v>167</v>
      </c>
      <c r="Q16" s="14" t="s">
        <v>431</v>
      </c>
      <c r="R16" s="14" t="s">
        <v>428</v>
      </c>
      <c r="S16" s="14" t="s">
        <v>432</v>
      </c>
      <c r="T16" s="14"/>
      <c r="U16" s="14" t="s">
        <v>429</v>
      </c>
    </row>
    <row r="17" spans="1:21" ht="35.25" customHeight="1">
      <c r="A17" s="27" t="s">
        <v>398</v>
      </c>
      <c r="B17" s="14">
        <v>17</v>
      </c>
      <c r="C17" s="22" t="s">
        <v>4</v>
      </c>
      <c r="D17" s="22" t="s">
        <v>378</v>
      </c>
      <c r="E17" s="22" t="s">
        <v>16</v>
      </c>
      <c r="F17" s="14"/>
      <c r="G17" s="14" t="s">
        <v>18</v>
      </c>
      <c r="H17" s="14">
        <v>4</v>
      </c>
      <c r="I17" s="14">
        <v>4</v>
      </c>
      <c r="J17" s="14">
        <v>3</v>
      </c>
      <c r="K17" s="14">
        <v>4</v>
      </c>
      <c r="L17" s="14">
        <v>4</v>
      </c>
      <c r="M17" s="14" t="s">
        <v>18</v>
      </c>
      <c r="N17" s="14" t="s">
        <v>208</v>
      </c>
      <c r="O17" s="14" t="s">
        <v>216</v>
      </c>
      <c r="P17" s="14" t="s">
        <v>65</v>
      </c>
      <c r="Q17" s="14"/>
      <c r="R17" s="14" t="s">
        <v>250</v>
      </c>
      <c r="S17" s="14"/>
      <c r="T17" s="14"/>
      <c r="U17" s="14" t="s">
        <v>433</v>
      </c>
    </row>
    <row r="18" spans="1:21" ht="35.25" customHeight="1">
      <c r="A18" s="27" t="s">
        <v>398</v>
      </c>
      <c r="B18" s="14">
        <v>17</v>
      </c>
      <c r="C18" s="22" t="s">
        <v>3</v>
      </c>
      <c r="D18" s="22" t="s">
        <v>378</v>
      </c>
      <c r="E18" s="22" t="s">
        <v>16</v>
      </c>
      <c r="F18" s="14"/>
      <c r="G18" s="14" t="s">
        <v>18</v>
      </c>
      <c r="H18" s="14">
        <v>4</v>
      </c>
      <c r="I18" s="14">
        <v>4</v>
      </c>
      <c r="J18" s="14">
        <v>3</v>
      </c>
      <c r="K18" s="14">
        <v>4</v>
      </c>
      <c r="L18" s="14">
        <v>4</v>
      </c>
      <c r="M18" s="14" t="s">
        <v>18</v>
      </c>
      <c r="N18" s="14" t="s">
        <v>170</v>
      </c>
      <c r="O18" s="14" t="s">
        <v>287</v>
      </c>
      <c r="P18" s="14" t="s">
        <v>434</v>
      </c>
      <c r="Q18" s="14" t="s">
        <v>320</v>
      </c>
      <c r="R18" s="14" t="s">
        <v>435</v>
      </c>
      <c r="S18" s="14" t="s">
        <v>437</v>
      </c>
      <c r="T18" s="14" t="s">
        <v>438</v>
      </c>
      <c r="U18" s="14" t="s">
        <v>436</v>
      </c>
    </row>
    <row r="19" spans="1:21" ht="35.25" customHeight="1">
      <c r="A19" s="27" t="s">
        <v>398</v>
      </c>
      <c r="B19" s="14">
        <v>15</v>
      </c>
      <c r="C19" s="22" t="s">
        <v>1</v>
      </c>
      <c r="D19" s="22" t="s">
        <v>378</v>
      </c>
      <c r="E19" s="22" t="s">
        <v>16</v>
      </c>
      <c r="F19" s="14"/>
      <c r="G19" s="14" t="s">
        <v>18</v>
      </c>
      <c r="H19" s="14">
        <v>4</v>
      </c>
      <c r="I19" s="14">
        <v>4</v>
      </c>
      <c r="J19" s="14">
        <v>3</v>
      </c>
      <c r="K19" s="14">
        <v>3</v>
      </c>
      <c r="L19" s="14">
        <v>4</v>
      </c>
      <c r="M19" s="14" t="s">
        <v>18</v>
      </c>
      <c r="N19" s="14" t="s">
        <v>88</v>
      </c>
      <c r="O19" s="14" t="s">
        <v>170</v>
      </c>
      <c r="P19" s="14" t="s">
        <v>20</v>
      </c>
      <c r="Q19" s="14"/>
      <c r="R19" s="14" t="s">
        <v>439</v>
      </c>
      <c r="S19" s="14"/>
      <c r="T19" s="14"/>
      <c r="U19" s="14" t="s">
        <v>403</v>
      </c>
    </row>
    <row r="20" spans="1:21" ht="35.25" customHeight="1">
      <c r="A20" s="27" t="s">
        <v>398</v>
      </c>
      <c r="B20" s="14">
        <v>15</v>
      </c>
      <c r="C20" s="22" t="s">
        <v>2</v>
      </c>
      <c r="D20" s="22" t="s">
        <v>378</v>
      </c>
      <c r="E20" s="22" t="s">
        <v>430</v>
      </c>
      <c r="F20" s="14"/>
      <c r="G20" s="14" t="s">
        <v>18</v>
      </c>
      <c r="H20" s="14">
        <v>4</v>
      </c>
      <c r="I20" s="14">
        <v>4</v>
      </c>
      <c r="J20" s="14">
        <v>4</v>
      </c>
      <c r="K20" s="14">
        <v>4</v>
      </c>
      <c r="L20" s="14">
        <v>4</v>
      </c>
      <c r="M20" s="14" t="s">
        <v>18</v>
      </c>
      <c r="N20" s="14" t="s">
        <v>167</v>
      </c>
      <c r="O20" s="14" t="s">
        <v>183</v>
      </c>
      <c r="P20" s="14" t="s">
        <v>52</v>
      </c>
      <c r="Q20" s="14"/>
      <c r="R20" s="14" t="s">
        <v>440</v>
      </c>
      <c r="S20" s="14"/>
      <c r="T20" s="14" t="s">
        <v>442</v>
      </c>
      <c r="U20" s="14" t="s">
        <v>441</v>
      </c>
    </row>
    <row r="21" spans="1:21" ht="35.25" customHeight="1">
      <c r="A21" s="27" t="s">
        <v>398</v>
      </c>
      <c r="B21" s="14">
        <v>16</v>
      </c>
      <c r="C21" s="22" t="s">
        <v>4</v>
      </c>
      <c r="D21" s="22" t="s">
        <v>378</v>
      </c>
      <c r="E21" s="22" t="s">
        <v>16</v>
      </c>
      <c r="F21" s="14"/>
      <c r="G21" s="14" t="s">
        <v>18</v>
      </c>
      <c r="H21" s="14">
        <v>4</v>
      </c>
      <c r="I21" s="14">
        <v>4</v>
      </c>
      <c r="J21" s="14">
        <v>4</v>
      </c>
      <c r="K21" s="14">
        <v>4</v>
      </c>
      <c r="L21" s="14">
        <v>4</v>
      </c>
      <c r="M21" s="14" t="s">
        <v>18</v>
      </c>
      <c r="N21" s="14" t="s">
        <v>167</v>
      </c>
      <c r="O21" s="14" t="s">
        <v>31</v>
      </c>
      <c r="P21" s="14" t="s">
        <v>287</v>
      </c>
      <c r="Q21" s="14"/>
      <c r="R21" s="14" t="s">
        <v>409</v>
      </c>
      <c r="S21" s="14"/>
      <c r="T21" s="14"/>
      <c r="U21" s="14" t="s">
        <v>443</v>
      </c>
    </row>
    <row r="22" spans="1:21" ht="35.25" customHeight="1">
      <c r="A22" s="27" t="s">
        <v>398</v>
      </c>
      <c r="B22" s="14">
        <v>14</v>
      </c>
      <c r="C22" s="22" t="s">
        <v>1</v>
      </c>
      <c r="D22" s="22" t="s">
        <v>378</v>
      </c>
      <c r="E22" s="22" t="s">
        <v>16</v>
      </c>
      <c r="F22" s="14"/>
      <c r="G22" s="14" t="s">
        <v>18</v>
      </c>
      <c r="H22" s="14">
        <v>4</v>
      </c>
      <c r="I22" s="14">
        <v>4</v>
      </c>
      <c r="J22" s="14">
        <v>4</v>
      </c>
      <c r="K22" s="14">
        <v>4</v>
      </c>
      <c r="L22" s="14">
        <v>4</v>
      </c>
      <c r="M22" s="14" t="s">
        <v>18</v>
      </c>
      <c r="N22" s="14" t="s">
        <v>47</v>
      </c>
      <c r="O22" s="14" t="s">
        <v>170</v>
      </c>
      <c r="P22" s="14" t="s">
        <v>341</v>
      </c>
      <c r="Q22" s="14"/>
      <c r="R22" s="14" t="s">
        <v>444</v>
      </c>
      <c r="S22" s="14"/>
      <c r="T22" s="14"/>
      <c r="U22" s="14" t="s">
        <v>445</v>
      </c>
    </row>
    <row r="23" spans="1:21" ht="35.25" customHeight="1">
      <c r="A23" s="27" t="s">
        <v>398</v>
      </c>
      <c r="B23" s="14">
        <v>17</v>
      </c>
      <c r="C23" s="22" t="s">
        <v>3</v>
      </c>
      <c r="D23" s="22" t="s">
        <v>378</v>
      </c>
      <c r="E23" s="22" t="s">
        <v>16</v>
      </c>
      <c r="F23" s="14"/>
      <c r="G23" s="14" t="s">
        <v>18</v>
      </c>
      <c r="H23" s="22">
        <v>4</v>
      </c>
      <c r="I23" s="14">
        <v>4</v>
      </c>
      <c r="J23" s="14">
        <v>4</v>
      </c>
      <c r="K23" s="14">
        <v>4</v>
      </c>
      <c r="L23" s="14">
        <v>4</v>
      </c>
      <c r="M23" s="14" t="s">
        <v>18</v>
      </c>
      <c r="N23" s="14" t="s">
        <v>44</v>
      </c>
      <c r="O23" s="14" t="s">
        <v>446</v>
      </c>
      <c r="P23" s="14" t="s">
        <v>447</v>
      </c>
      <c r="Q23" s="14" t="s">
        <v>451</v>
      </c>
      <c r="R23" s="14" t="s">
        <v>448</v>
      </c>
      <c r="S23" s="14" t="s">
        <v>450</v>
      </c>
      <c r="T23" s="14" t="s">
        <v>452</v>
      </c>
      <c r="U23" s="14" t="s">
        <v>449</v>
      </c>
    </row>
    <row r="24" spans="1:21" ht="35.25" customHeight="1">
      <c r="A24" s="27" t="s">
        <v>398</v>
      </c>
      <c r="B24" s="14">
        <v>15</v>
      </c>
      <c r="C24" s="22" t="s">
        <v>2</v>
      </c>
      <c r="D24" s="22" t="s">
        <v>378</v>
      </c>
      <c r="E24" s="22" t="s">
        <v>16</v>
      </c>
      <c r="F24" s="14"/>
      <c r="G24" s="14" t="s">
        <v>18</v>
      </c>
      <c r="H24" s="14">
        <v>4</v>
      </c>
      <c r="I24" s="14">
        <v>4</v>
      </c>
      <c r="J24" s="14">
        <v>4</v>
      </c>
      <c r="K24" s="14">
        <v>4</v>
      </c>
      <c r="L24" s="14">
        <v>4</v>
      </c>
      <c r="M24" s="14" t="s">
        <v>18</v>
      </c>
      <c r="N24" s="14" t="s">
        <v>52</v>
      </c>
      <c r="O24" s="14" t="s">
        <v>24</v>
      </c>
      <c r="P24" s="14" t="s">
        <v>127</v>
      </c>
      <c r="Q24" s="14" t="s">
        <v>455</v>
      </c>
      <c r="R24" s="14" t="s">
        <v>453</v>
      </c>
      <c r="S24" s="14"/>
      <c r="T24" s="14"/>
      <c r="U24" s="14" t="s">
        <v>454</v>
      </c>
    </row>
    <row r="25" spans="1:21" ht="35.25" customHeight="1">
      <c r="A25" s="27" t="s">
        <v>398</v>
      </c>
      <c r="B25" s="14">
        <v>16</v>
      </c>
      <c r="C25" s="22" t="s">
        <v>4</v>
      </c>
      <c r="D25" s="22" t="s">
        <v>378</v>
      </c>
      <c r="E25" s="22" t="s">
        <v>16</v>
      </c>
      <c r="F25" s="14"/>
      <c r="G25" s="14" t="s">
        <v>18</v>
      </c>
      <c r="H25" s="22">
        <v>4</v>
      </c>
      <c r="I25" s="14">
        <v>4</v>
      </c>
      <c r="J25" s="14">
        <v>4</v>
      </c>
      <c r="K25" s="14">
        <v>4</v>
      </c>
      <c r="L25" s="14">
        <v>4</v>
      </c>
      <c r="M25" s="14" t="s">
        <v>18</v>
      </c>
      <c r="N25" s="14" t="s">
        <v>183</v>
      </c>
      <c r="O25" s="14" t="s">
        <v>456</v>
      </c>
      <c r="P25" s="14" t="s">
        <v>457</v>
      </c>
      <c r="Q25" s="14"/>
      <c r="R25" s="14" t="s">
        <v>458</v>
      </c>
      <c r="S25" s="14" t="s">
        <v>460</v>
      </c>
      <c r="T25" s="14"/>
      <c r="U25" s="14" t="s">
        <v>459</v>
      </c>
    </row>
    <row r="26" spans="1:21" ht="35.25" customHeight="1">
      <c r="A26" s="27" t="s">
        <v>398</v>
      </c>
      <c r="B26" s="14">
        <v>17</v>
      </c>
      <c r="C26" s="22" t="s">
        <v>3</v>
      </c>
      <c r="D26" s="22" t="s">
        <v>377</v>
      </c>
      <c r="E26" s="22" t="s">
        <v>284</v>
      </c>
      <c r="F26" s="14"/>
      <c r="G26" s="14" t="s">
        <v>18</v>
      </c>
      <c r="H26" s="22">
        <v>4</v>
      </c>
      <c r="I26" s="14">
        <v>4</v>
      </c>
      <c r="J26" s="14">
        <v>4</v>
      </c>
      <c r="K26" s="14">
        <v>4</v>
      </c>
      <c r="L26" s="14">
        <v>4</v>
      </c>
      <c r="M26" s="14" t="s">
        <v>18</v>
      </c>
      <c r="N26" s="14" t="s">
        <v>20</v>
      </c>
      <c r="O26" s="14" t="s">
        <v>130</v>
      </c>
      <c r="P26" s="14" t="s">
        <v>287</v>
      </c>
      <c r="Q26" s="14" t="s">
        <v>463</v>
      </c>
      <c r="R26" s="14" t="s">
        <v>461</v>
      </c>
      <c r="S26" s="14"/>
      <c r="T26" s="14" t="s">
        <v>464</v>
      </c>
      <c r="U26" s="14" t="s">
        <v>462</v>
      </c>
    </row>
    <row r="27" spans="1:21" ht="35.25" customHeight="1">
      <c r="A27" s="27" t="s">
        <v>398</v>
      </c>
      <c r="B27" s="14">
        <v>15</v>
      </c>
      <c r="C27" s="22" t="s">
        <v>2</v>
      </c>
      <c r="D27" s="22" t="s">
        <v>378</v>
      </c>
      <c r="E27" s="22" t="s">
        <v>16</v>
      </c>
      <c r="F27" s="22"/>
      <c r="G27" s="14" t="s">
        <v>18</v>
      </c>
      <c r="H27" s="22">
        <v>4</v>
      </c>
      <c r="I27" s="14">
        <v>4</v>
      </c>
      <c r="J27" s="14">
        <v>4</v>
      </c>
      <c r="K27" s="14">
        <v>4</v>
      </c>
      <c r="L27" s="14">
        <v>4</v>
      </c>
      <c r="M27" s="14" t="s">
        <v>18</v>
      </c>
      <c r="N27" s="14" t="s">
        <v>434</v>
      </c>
      <c r="O27" s="14" t="s">
        <v>47</v>
      </c>
      <c r="P27" s="14" t="s">
        <v>465</v>
      </c>
      <c r="Q27" s="14"/>
      <c r="R27" s="14" t="s">
        <v>188</v>
      </c>
      <c r="S27" s="14"/>
      <c r="T27" s="14" t="s">
        <v>467</v>
      </c>
      <c r="U27" s="14" t="s">
        <v>466</v>
      </c>
    </row>
    <row r="28" spans="1:21" ht="35.25" customHeight="1">
      <c r="A28" s="27" t="s">
        <v>398</v>
      </c>
      <c r="B28" s="14">
        <v>17</v>
      </c>
      <c r="C28" s="22" t="s">
        <v>3</v>
      </c>
      <c r="D28" s="22" t="s">
        <v>378</v>
      </c>
      <c r="E28" s="22" t="s">
        <v>16</v>
      </c>
      <c r="F28" s="14"/>
      <c r="G28" s="14" t="s">
        <v>18</v>
      </c>
      <c r="H28" s="22">
        <v>4</v>
      </c>
      <c r="I28" s="14">
        <v>4</v>
      </c>
      <c r="J28" s="14">
        <v>4</v>
      </c>
      <c r="K28" s="14">
        <v>4</v>
      </c>
      <c r="L28" s="14">
        <v>4</v>
      </c>
      <c r="M28" s="14" t="s">
        <v>18</v>
      </c>
      <c r="N28" s="14" t="s">
        <v>183</v>
      </c>
      <c r="O28" s="14" t="s">
        <v>65</v>
      </c>
      <c r="P28" s="14" t="s">
        <v>195</v>
      </c>
      <c r="Q28" s="14" t="s">
        <v>471</v>
      </c>
      <c r="R28" s="14" t="s">
        <v>250</v>
      </c>
      <c r="S28" s="14" t="s">
        <v>470</v>
      </c>
      <c r="T28" s="14" t="s">
        <v>469</v>
      </c>
      <c r="U28" s="14" t="s">
        <v>468</v>
      </c>
    </row>
    <row r="29" spans="1:21" ht="35.25" customHeight="1">
      <c r="A29" s="27" t="s">
        <v>398</v>
      </c>
      <c r="B29" s="14">
        <v>15</v>
      </c>
      <c r="C29" s="22" t="s">
        <v>1</v>
      </c>
      <c r="D29" s="22" t="s">
        <v>378</v>
      </c>
      <c r="E29" s="22" t="s">
        <v>16</v>
      </c>
      <c r="F29" s="14"/>
      <c r="G29" s="14" t="s">
        <v>18</v>
      </c>
      <c r="H29" s="22">
        <v>4</v>
      </c>
      <c r="I29" s="14">
        <v>4</v>
      </c>
      <c r="J29" s="14">
        <v>4</v>
      </c>
      <c r="K29" s="14">
        <v>4</v>
      </c>
      <c r="L29" s="14">
        <v>4</v>
      </c>
      <c r="M29" s="14" t="s">
        <v>18</v>
      </c>
      <c r="N29" s="14" t="s">
        <v>170</v>
      </c>
      <c r="O29" s="14" t="s">
        <v>434</v>
      </c>
      <c r="P29" s="14" t="s">
        <v>47</v>
      </c>
      <c r="Q29" s="14" t="s">
        <v>473</v>
      </c>
      <c r="R29" s="14" t="s">
        <v>416</v>
      </c>
      <c r="S29" s="14"/>
      <c r="T29" s="14"/>
      <c r="U29" s="14" t="s">
        <v>472</v>
      </c>
    </row>
    <row r="30" spans="1:21" ht="35.25" customHeight="1">
      <c r="A30" s="27" t="s">
        <v>398</v>
      </c>
      <c r="B30" s="14">
        <v>15</v>
      </c>
      <c r="C30" s="22" t="s">
        <v>2</v>
      </c>
      <c r="D30" s="22" t="s">
        <v>378</v>
      </c>
      <c r="E30" s="22" t="s">
        <v>16</v>
      </c>
      <c r="F30" s="14"/>
      <c r="G30" s="14" t="s">
        <v>18</v>
      </c>
      <c r="H30" s="22">
        <v>4</v>
      </c>
      <c r="I30" s="14">
        <v>4</v>
      </c>
      <c r="J30" s="14">
        <v>4</v>
      </c>
      <c r="K30" s="14">
        <v>4</v>
      </c>
      <c r="L30" s="14">
        <v>4</v>
      </c>
      <c r="M30" s="14" t="s">
        <v>18</v>
      </c>
      <c r="N30" s="14" t="s">
        <v>47</v>
      </c>
      <c r="O30" s="14" t="s">
        <v>24</v>
      </c>
      <c r="P30" s="14" t="s">
        <v>52</v>
      </c>
      <c r="Q30" s="14"/>
      <c r="R30" s="14" t="s">
        <v>474</v>
      </c>
      <c r="S30" s="14" t="s">
        <v>475</v>
      </c>
      <c r="T30" s="14"/>
      <c r="U30" s="14" t="s">
        <v>436</v>
      </c>
    </row>
    <row r="31" spans="1:21" ht="35.25" customHeight="1">
      <c r="A31" s="27" t="s">
        <v>398</v>
      </c>
      <c r="B31" s="14">
        <v>17</v>
      </c>
      <c r="C31" s="22" t="s">
        <v>3</v>
      </c>
      <c r="D31" s="22" t="s">
        <v>378</v>
      </c>
      <c r="E31" s="22" t="s">
        <v>16</v>
      </c>
      <c r="F31" s="14"/>
      <c r="G31" s="14" t="s">
        <v>18</v>
      </c>
      <c r="H31" s="22">
        <v>4</v>
      </c>
      <c r="I31" s="14">
        <v>4</v>
      </c>
      <c r="J31" s="14">
        <v>4</v>
      </c>
      <c r="K31" s="14">
        <v>4</v>
      </c>
      <c r="L31" s="14">
        <v>4</v>
      </c>
      <c r="M31" s="14" t="s">
        <v>18</v>
      </c>
      <c r="N31" s="14" t="s">
        <v>65</v>
      </c>
      <c r="O31" s="14" t="s">
        <v>183</v>
      </c>
      <c r="P31" s="14" t="s">
        <v>280</v>
      </c>
      <c r="Q31" s="14" t="s">
        <v>480</v>
      </c>
      <c r="R31" s="14" t="s">
        <v>476</v>
      </c>
      <c r="S31" s="14" t="s">
        <v>478</v>
      </c>
      <c r="T31" s="14" t="s">
        <v>479</v>
      </c>
      <c r="U31" s="14" t="s">
        <v>477</v>
      </c>
    </row>
    <row r="32" spans="1:21" ht="35.25" customHeight="1">
      <c r="A32" s="27" t="s">
        <v>398</v>
      </c>
      <c r="B32" s="14">
        <v>17</v>
      </c>
      <c r="C32" s="22" t="s">
        <v>3</v>
      </c>
      <c r="D32" s="22" t="s">
        <v>378</v>
      </c>
      <c r="E32" s="22" t="s">
        <v>430</v>
      </c>
      <c r="F32" s="14"/>
      <c r="G32" s="14" t="s">
        <v>18</v>
      </c>
      <c r="H32" s="22">
        <v>4</v>
      </c>
      <c r="I32" s="14">
        <v>4</v>
      </c>
      <c r="J32" s="14">
        <v>4</v>
      </c>
      <c r="K32" s="14">
        <v>4</v>
      </c>
      <c r="L32" s="14">
        <v>4</v>
      </c>
      <c r="M32" s="14" t="s">
        <v>18</v>
      </c>
      <c r="N32" s="14" t="s">
        <v>20</v>
      </c>
      <c r="O32" s="14" t="s">
        <v>65</v>
      </c>
      <c r="P32" s="14" t="s">
        <v>481</v>
      </c>
      <c r="Q32" s="14"/>
      <c r="R32" s="14" t="s">
        <v>482</v>
      </c>
      <c r="S32" s="14"/>
      <c r="T32" s="14"/>
      <c r="U32" s="14" t="s">
        <v>483</v>
      </c>
    </row>
    <row r="33" spans="1:21" ht="35.25" customHeight="1">
      <c r="A33" s="27" t="s">
        <v>398</v>
      </c>
      <c r="B33" s="14">
        <v>18</v>
      </c>
      <c r="C33" s="22" t="s">
        <v>3</v>
      </c>
      <c r="D33" s="22" t="s">
        <v>378</v>
      </c>
      <c r="E33" s="22" t="s">
        <v>16</v>
      </c>
      <c r="F33" s="14"/>
      <c r="G33" s="14" t="s">
        <v>18</v>
      </c>
      <c r="H33" s="22">
        <v>4</v>
      </c>
      <c r="I33" s="14">
        <v>4</v>
      </c>
      <c r="J33" s="14">
        <v>4</v>
      </c>
      <c r="K33" s="14">
        <v>4</v>
      </c>
      <c r="L33" s="14">
        <v>4</v>
      </c>
      <c r="M33" s="14" t="s">
        <v>18</v>
      </c>
      <c r="N33" s="14" t="s">
        <v>19</v>
      </c>
      <c r="O33" s="14" t="s">
        <v>74</v>
      </c>
      <c r="P33" s="14" t="s">
        <v>484</v>
      </c>
      <c r="Q33" s="14"/>
      <c r="R33" s="14" t="s">
        <v>36</v>
      </c>
      <c r="S33" s="14"/>
      <c r="T33" s="14" t="s">
        <v>485</v>
      </c>
      <c r="U33" s="14" t="s">
        <v>405</v>
      </c>
    </row>
    <row r="34" spans="1:21" ht="35.25" customHeight="1">
      <c r="A34" s="27" t="s">
        <v>398</v>
      </c>
      <c r="B34" s="14">
        <v>15</v>
      </c>
      <c r="C34" s="22" t="s">
        <v>2</v>
      </c>
      <c r="D34" s="22" t="s">
        <v>378</v>
      </c>
      <c r="E34" s="22" t="s">
        <v>16</v>
      </c>
      <c r="F34" s="22"/>
      <c r="G34" s="14" t="s">
        <v>18</v>
      </c>
      <c r="H34" s="22">
        <v>4</v>
      </c>
      <c r="I34" s="14">
        <v>4</v>
      </c>
      <c r="J34" s="14">
        <v>4</v>
      </c>
      <c r="K34" s="14">
        <v>4</v>
      </c>
      <c r="L34" s="14">
        <v>4</v>
      </c>
      <c r="M34" s="14" t="s">
        <v>18</v>
      </c>
      <c r="N34" s="14"/>
      <c r="O34" s="14"/>
      <c r="P34" s="14"/>
      <c r="Q34" s="14"/>
      <c r="R34" s="14"/>
      <c r="S34" s="14"/>
      <c r="T34" s="14" t="s">
        <v>488</v>
      </c>
      <c r="U34" s="14" t="s">
        <v>487</v>
      </c>
    </row>
    <row r="35" spans="1:21" ht="35.25" customHeight="1">
      <c r="A35" s="27" t="s">
        <v>398</v>
      </c>
      <c r="B35" s="14">
        <v>18</v>
      </c>
      <c r="C35" s="22" t="s">
        <v>3</v>
      </c>
      <c r="D35" s="22" t="s">
        <v>378</v>
      </c>
      <c r="E35" s="22" t="s">
        <v>16</v>
      </c>
      <c r="F35" s="14"/>
      <c r="G35" s="14" t="s">
        <v>430</v>
      </c>
      <c r="H35" s="14">
        <v>4</v>
      </c>
      <c r="I35" s="14">
        <v>4</v>
      </c>
      <c r="J35" s="14">
        <v>2</v>
      </c>
      <c r="K35" s="14">
        <v>2</v>
      </c>
      <c r="L35" s="14">
        <v>4</v>
      </c>
      <c r="M35" s="14" t="s">
        <v>18</v>
      </c>
      <c r="N35" s="14" t="s">
        <v>280</v>
      </c>
      <c r="O35" s="14" t="s">
        <v>20</v>
      </c>
      <c r="P35" s="14" t="s">
        <v>66</v>
      </c>
      <c r="Q35" s="14"/>
      <c r="R35" s="14" t="s">
        <v>489</v>
      </c>
      <c r="S35" s="14"/>
      <c r="T35" s="14"/>
      <c r="U35" s="14" t="s">
        <v>490</v>
      </c>
    </row>
    <row r="36" spans="1:21" ht="35.25" customHeight="1">
      <c r="A36" s="27" t="s">
        <v>398</v>
      </c>
      <c r="B36" s="14">
        <v>18</v>
      </c>
      <c r="C36" s="22" t="s">
        <v>3</v>
      </c>
      <c r="D36" s="22" t="s">
        <v>378</v>
      </c>
      <c r="E36" s="22" t="s">
        <v>16</v>
      </c>
      <c r="F36" s="14"/>
      <c r="G36" s="14" t="s">
        <v>18</v>
      </c>
      <c r="H36" s="14">
        <v>2</v>
      </c>
      <c r="I36" s="14">
        <v>2</v>
      </c>
      <c r="J36" s="14">
        <v>2</v>
      </c>
      <c r="K36" s="14">
        <v>2</v>
      </c>
      <c r="L36" s="14">
        <v>2</v>
      </c>
      <c r="M36" s="14" t="s">
        <v>430</v>
      </c>
      <c r="N36" s="14" t="s">
        <v>99</v>
      </c>
      <c r="O36" s="14" t="s">
        <v>103</v>
      </c>
      <c r="P36" s="14" t="s">
        <v>491</v>
      </c>
      <c r="Q36" s="14"/>
      <c r="R36" s="14" t="s">
        <v>492</v>
      </c>
      <c r="S36" s="14"/>
      <c r="T36" s="14"/>
      <c r="U36" s="14" t="s">
        <v>493</v>
      </c>
    </row>
    <row r="37" spans="1:21" ht="35.25" customHeight="1">
      <c r="A37" s="27" t="s">
        <v>398</v>
      </c>
      <c r="B37" s="14">
        <v>15</v>
      </c>
      <c r="C37" s="22" t="s">
        <v>2</v>
      </c>
      <c r="D37" s="22" t="s">
        <v>378</v>
      </c>
      <c r="E37" s="22" t="s">
        <v>16</v>
      </c>
      <c r="F37" s="14"/>
      <c r="G37" s="14" t="s">
        <v>430</v>
      </c>
      <c r="H37" s="14">
        <v>2</v>
      </c>
      <c r="I37" s="14">
        <v>2</v>
      </c>
      <c r="J37" s="14">
        <v>2</v>
      </c>
      <c r="K37" s="14">
        <v>2</v>
      </c>
      <c r="L37" s="14">
        <v>2</v>
      </c>
      <c r="M37" s="14" t="s">
        <v>430</v>
      </c>
      <c r="N37" s="14"/>
      <c r="O37" s="14"/>
      <c r="P37" s="14"/>
      <c r="Q37" s="14"/>
      <c r="R37" s="14"/>
      <c r="S37" s="14"/>
      <c r="T37" s="14"/>
      <c r="U37" s="14"/>
    </row>
    <row r="38" spans="1:21" ht="35.25" customHeight="1">
      <c r="A38" s="27" t="s">
        <v>398</v>
      </c>
      <c r="B38" s="14">
        <v>16</v>
      </c>
      <c r="C38" s="22" t="s">
        <v>2</v>
      </c>
      <c r="D38" s="22" t="s">
        <v>377</v>
      </c>
      <c r="E38" s="22" t="s">
        <v>16</v>
      </c>
      <c r="F38" s="14"/>
      <c r="G38" s="14" t="s">
        <v>18</v>
      </c>
      <c r="H38" s="14">
        <v>4</v>
      </c>
      <c r="I38" s="14">
        <v>4</v>
      </c>
      <c r="J38" s="14">
        <v>4</v>
      </c>
      <c r="K38" s="14">
        <v>4</v>
      </c>
      <c r="L38" s="14">
        <v>4</v>
      </c>
      <c r="M38" s="14" t="s">
        <v>430</v>
      </c>
      <c r="N38" s="14" t="s">
        <v>343</v>
      </c>
      <c r="O38" s="14" t="s">
        <v>19</v>
      </c>
      <c r="P38" s="14" t="s">
        <v>494</v>
      </c>
      <c r="Q38" s="14" t="s">
        <v>497</v>
      </c>
      <c r="R38" s="14" t="s">
        <v>495</v>
      </c>
      <c r="S38" s="14" t="s">
        <v>499</v>
      </c>
      <c r="T38" s="14" t="s">
        <v>498</v>
      </c>
      <c r="U38" s="14" t="s">
        <v>496</v>
      </c>
    </row>
    <row r="39" spans="1:21" ht="35.25" customHeight="1">
      <c r="A39" s="27" t="s">
        <v>398</v>
      </c>
      <c r="B39" s="14">
        <v>17</v>
      </c>
      <c r="C39" s="22" t="s">
        <v>3</v>
      </c>
      <c r="D39" s="22" t="s">
        <v>500</v>
      </c>
      <c r="E39" s="22" t="s">
        <v>16</v>
      </c>
      <c r="F39" s="14"/>
      <c r="G39" s="14" t="s">
        <v>18</v>
      </c>
      <c r="H39" s="22">
        <v>4</v>
      </c>
      <c r="I39" s="14">
        <v>4</v>
      </c>
      <c r="J39" s="14">
        <v>4</v>
      </c>
      <c r="K39" s="14">
        <v>4</v>
      </c>
      <c r="L39" s="14">
        <v>4</v>
      </c>
      <c r="M39" s="14" t="s">
        <v>18</v>
      </c>
      <c r="N39" s="14" t="s">
        <v>280</v>
      </c>
      <c r="O39" s="14" t="s">
        <v>501</v>
      </c>
      <c r="P39" s="14" t="s">
        <v>192</v>
      </c>
      <c r="Q39" s="14" t="s">
        <v>505</v>
      </c>
      <c r="R39" s="14" t="s">
        <v>250</v>
      </c>
      <c r="S39" s="14" t="s">
        <v>503</v>
      </c>
      <c r="T39" s="14" t="s">
        <v>504</v>
      </c>
      <c r="U39" s="14" t="s">
        <v>502</v>
      </c>
    </row>
    <row r="40" spans="1:21" ht="35.25" customHeight="1">
      <c r="A40" s="27" t="s">
        <v>398</v>
      </c>
      <c r="B40" s="14">
        <v>18</v>
      </c>
      <c r="C40" s="22" t="s">
        <v>3</v>
      </c>
      <c r="D40" s="22" t="s">
        <v>376</v>
      </c>
      <c r="E40" s="22" t="s">
        <v>16</v>
      </c>
      <c r="F40" s="14"/>
      <c r="G40" s="14" t="s">
        <v>18</v>
      </c>
      <c r="H40" s="22">
        <v>4</v>
      </c>
      <c r="I40" s="14">
        <v>4</v>
      </c>
      <c r="J40" s="14">
        <v>4</v>
      </c>
      <c r="K40" s="14">
        <v>4</v>
      </c>
      <c r="L40" s="14">
        <v>4</v>
      </c>
      <c r="M40" s="14" t="s">
        <v>18</v>
      </c>
      <c r="N40" s="14" t="s">
        <v>167</v>
      </c>
      <c r="O40" s="14" t="s">
        <v>506</v>
      </c>
      <c r="P40" s="14" t="s">
        <v>507</v>
      </c>
      <c r="Q40" s="14" t="s">
        <v>509</v>
      </c>
      <c r="R40" s="14" t="s">
        <v>223</v>
      </c>
      <c r="S40" s="14"/>
      <c r="T40" s="14"/>
      <c r="U40" s="14" t="s">
        <v>508</v>
      </c>
    </row>
    <row r="41" spans="1:21" ht="35.25" customHeight="1">
      <c r="A41" s="27" t="s">
        <v>398</v>
      </c>
      <c r="B41" s="14">
        <v>15</v>
      </c>
      <c r="C41" s="22" t="s">
        <v>2</v>
      </c>
      <c r="D41" s="22" t="s">
        <v>378</v>
      </c>
      <c r="E41" s="22" t="s">
        <v>16</v>
      </c>
      <c r="F41" s="14"/>
      <c r="G41" s="14" t="s">
        <v>430</v>
      </c>
      <c r="H41" s="14">
        <v>1</v>
      </c>
      <c r="I41" s="14">
        <v>1</v>
      </c>
      <c r="J41" s="14">
        <v>1</v>
      </c>
      <c r="K41" s="14">
        <v>1</v>
      </c>
      <c r="L41" s="14">
        <v>1</v>
      </c>
      <c r="M41" s="14" t="s">
        <v>430</v>
      </c>
      <c r="N41" s="14" t="s">
        <v>510</v>
      </c>
      <c r="O41" s="14" t="s">
        <v>511</v>
      </c>
      <c r="P41" s="14" t="s">
        <v>512</v>
      </c>
      <c r="Q41" s="14" t="s">
        <v>515</v>
      </c>
      <c r="R41" s="14" t="s">
        <v>513</v>
      </c>
      <c r="S41" s="14" t="s">
        <v>516</v>
      </c>
      <c r="T41" s="14"/>
      <c r="U41" s="14" t="s">
        <v>514</v>
      </c>
    </row>
    <row r="42" spans="1:21" ht="35.25" customHeight="1">
      <c r="A42" s="27" t="s">
        <v>398</v>
      </c>
      <c r="B42" s="14">
        <v>17</v>
      </c>
      <c r="C42" s="22" t="s">
        <v>4</v>
      </c>
      <c r="D42" s="22" t="s">
        <v>378</v>
      </c>
      <c r="E42" s="22" t="s">
        <v>16</v>
      </c>
      <c r="F42" s="14"/>
      <c r="G42" s="14" t="s">
        <v>18</v>
      </c>
      <c r="H42" s="14">
        <v>4</v>
      </c>
      <c r="I42" s="14">
        <v>4</v>
      </c>
      <c r="J42" s="14">
        <v>4</v>
      </c>
      <c r="K42" s="14">
        <v>4</v>
      </c>
      <c r="L42" s="14">
        <v>4</v>
      </c>
      <c r="M42" s="14" t="s">
        <v>18</v>
      </c>
      <c r="N42" s="14" t="s">
        <v>40</v>
      </c>
      <c r="O42" s="14" t="s">
        <v>52</v>
      </c>
      <c r="P42" s="14" t="s">
        <v>65</v>
      </c>
      <c r="Q42" s="14"/>
      <c r="R42" s="14" t="s">
        <v>409</v>
      </c>
      <c r="S42" s="14"/>
      <c r="T42" s="14"/>
      <c r="U42" s="14" t="s">
        <v>517</v>
      </c>
    </row>
    <row r="43" spans="1:21" ht="35.25" customHeight="1">
      <c r="A43" s="27" t="s">
        <v>398</v>
      </c>
      <c r="B43" s="14">
        <v>16</v>
      </c>
      <c r="C43" s="22" t="s">
        <v>4</v>
      </c>
      <c r="D43" s="22" t="s">
        <v>378</v>
      </c>
      <c r="E43" s="22" t="s">
        <v>16</v>
      </c>
      <c r="F43" s="14"/>
      <c r="G43" s="14" t="s">
        <v>30</v>
      </c>
      <c r="H43" s="14">
        <v>4</v>
      </c>
      <c r="I43" s="14">
        <v>2</v>
      </c>
      <c r="J43" s="14">
        <v>2</v>
      </c>
      <c r="K43" s="14">
        <v>2</v>
      </c>
      <c r="L43" s="14">
        <v>4</v>
      </c>
      <c r="M43" s="14" t="s">
        <v>430</v>
      </c>
      <c r="N43" s="14" t="s">
        <v>24</v>
      </c>
      <c r="O43" s="14" t="s">
        <v>518</v>
      </c>
      <c r="P43" s="14" t="s">
        <v>197</v>
      </c>
      <c r="Q43" s="14"/>
      <c r="R43" s="14" t="s">
        <v>243</v>
      </c>
      <c r="S43" s="14"/>
      <c r="T43" s="14"/>
      <c r="U43" s="14" t="s">
        <v>477</v>
      </c>
    </row>
    <row r="44" spans="1:21" ht="35.25" customHeight="1">
      <c r="A44" s="27" t="s">
        <v>398</v>
      </c>
      <c r="B44" s="14">
        <v>14</v>
      </c>
      <c r="C44" s="22" t="s">
        <v>1</v>
      </c>
      <c r="D44" s="22" t="s">
        <v>378</v>
      </c>
      <c r="E44" s="22" t="s">
        <v>16</v>
      </c>
      <c r="F44" s="14"/>
      <c r="G44" s="14" t="s">
        <v>18</v>
      </c>
      <c r="H44" s="14">
        <v>4</v>
      </c>
      <c r="I44" s="14">
        <v>4</v>
      </c>
      <c r="J44" s="14">
        <v>4</v>
      </c>
      <c r="K44" s="14">
        <v>4</v>
      </c>
      <c r="L44" s="14">
        <v>4</v>
      </c>
      <c r="M44" s="14" t="s">
        <v>18</v>
      </c>
      <c r="N44" s="14" t="s">
        <v>170</v>
      </c>
      <c r="O44" s="14" t="s">
        <v>88</v>
      </c>
      <c r="P44" s="14" t="s">
        <v>299</v>
      </c>
      <c r="Q44" s="14"/>
      <c r="R44" s="14" t="s">
        <v>155</v>
      </c>
      <c r="S44" s="14"/>
      <c r="T44" s="14" t="s">
        <v>521</v>
      </c>
      <c r="U44" s="14"/>
    </row>
    <row r="45" spans="1:21" ht="35.25" customHeight="1">
      <c r="A45" s="27" t="s">
        <v>398</v>
      </c>
      <c r="B45" s="14">
        <v>17</v>
      </c>
      <c r="C45" s="22" t="s">
        <v>3</v>
      </c>
      <c r="D45" s="22" t="s">
        <v>378</v>
      </c>
      <c r="E45" s="22" t="s">
        <v>16</v>
      </c>
      <c r="F45" s="14"/>
      <c r="G45" s="14" t="s">
        <v>18</v>
      </c>
      <c r="H45" s="14">
        <v>4</v>
      </c>
      <c r="I45" s="14">
        <v>4</v>
      </c>
      <c r="J45" s="14">
        <v>4</v>
      </c>
      <c r="K45" s="14">
        <v>4</v>
      </c>
      <c r="L45" s="14">
        <v>4</v>
      </c>
      <c r="M45" s="14" t="s">
        <v>18</v>
      </c>
      <c r="N45" s="14" t="s">
        <v>19</v>
      </c>
      <c r="O45" s="14" t="s">
        <v>31</v>
      </c>
      <c r="P45" s="14" t="s">
        <v>519</v>
      </c>
      <c r="Q45" s="14" t="s">
        <v>520</v>
      </c>
      <c r="R45" s="14"/>
      <c r="S45" s="14"/>
      <c r="T45" s="14"/>
      <c r="U45" s="14" t="s">
        <v>524</v>
      </c>
    </row>
    <row r="46" spans="1:21" ht="35.25" customHeight="1">
      <c r="A46" s="27" t="s">
        <v>398</v>
      </c>
      <c r="B46" s="14">
        <v>17</v>
      </c>
      <c r="C46" s="22" t="s">
        <v>4</v>
      </c>
      <c r="D46" s="22" t="s">
        <v>378</v>
      </c>
      <c r="E46" s="22" t="s">
        <v>16</v>
      </c>
      <c r="F46" s="14"/>
      <c r="G46" s="14" t="s">
        <v>18</v>
      </c>
      <c r="H46" s="14">
        <v>4</v>
      </c>
      <c r="I46" s="14">
        <v>4</v>
      </c>
      <c r="J46" s="14">
        <v>4</v>
      </c>
      <c r="K46" s="14">
        <v>4</v>
      </c>
      <c r="L46" s="14">
        <v>4</v>
      </c>
      <c r="M46" s="14" t="s">
        <v>18</v>
      </c>
      <c r="N46" s="14" t="s">
        <v>522</v>
      </c>
      <c r="O46" s="14" t="s">
        <v>167</v>
      </c>
      <c r="P46" s="14" t="s">
        <v>192</v>
      </c>
      <c r="Q46" s="14"/>
      <c r="R46" s="14" t="s">
        <v>523</v>
      </c>
      <c r="S46" s="14" t="s">
        <v>526</v>
      </c>
      <c r="T46" s="14"/>
      <c r="U46" s="14" t="s">
        <v>525</v>
      </c>
    </row>
    <row r="47" spans="1:21" ht="35.25" customHeight="1">
      <c r="A47" s="27" t="s">
        <v>398</v>
      </c>
      <c r="B47" s="14">
        <v>16</v>
      </c>
      <c r="C47" s="22" t="s">
        <v>2</v>
      </c>
      <c r="D47" s="22" t="s">
        <v>378</v>
      </c>
      <c r="E47" s="22" t="s">
        <v>16</v>
      </c>
      <c r="F47" s="14"/>
      <c r="G47" s="14" t="s">
        <v>30</v>
      </c>
      <c r="H47" s="14">
        <v>4</v>
      </c>
      <c r="I47" s="14">
        <v>4</v>
      </c>
      <c r="J47" s="14">
        <v>4</v>
      </c>
      <c r="K47" s="14">
        <v>4</v>
      </c>
      <c r="L47" s="14">
        <v>4</v>
      </c>
      <c r="M47" s="14" t="s">
        <v>18</v>
      </c>
      <c r="N47" s="14" t="s">
        <v>24</v>
      </c>
      <c r="O47" s="14" t="s">
        <v>52</v>
      </c>
      <c r="P47" s="14" t="s">
        <v>527</v>
      </c>
      <c r="Q47" s="14"/>
      <c r="R47" s="14" t="s">
        <v>226</v>
      </c>
      <c r="S47" s="14"/>
      <c r="T47" s="14"/>
      <c r="U47" s="14" t="s">
        <v>528</v>
      </c>
    </row>
    <row r="48" spans="1:21" ht="35.25" customHeight="1">
      <c r="A48" s="27" t="s">
        <v>398</v>
      </c>
      <c r="B48" s="14">
        <v>16</v>
      </c>
      <c r="C48" s="22" t="s">
        <v>2</v>
      </c>
      <c r="D48" s="22" t="s">
        <v>378</v>
      </c>
      <c r="E48" s="22" t="s">
        <v>16</v>
      </c>
      <c r="F48" s="14"/>
      <c r="G48" s="14" t="s">
        <v>18</v>
      </c>
      <c r="H48" s="22">
        <v>4</v>
      </c>
      <c r="I48" s="14">
        <v>4</v>
      </c>
      <c r="J48" s="14">
        <v>4</v>
      </c>
      <c r="K48" s="14">
        <v>4</v>
      </c>
      <c r="L48" s="14">
        <v>4</v>
      </c>
      <c r="M48" s="14" t="s">
        <v>18</v>
      </c>
      <c r="N48" s="14" t="s">
        <v>47</v>
      </c>
      <c r="O48" s="14" t="s">
        <v>32</v>
      </c>
      <c r="P48" s="14" t="s">
        <v>192</v>
      </c>
      <c r="Q48" s="14"/>
      <c r="R48" s="14" t="s">
        <v>90</v>
      </c>
      <c r="S48" s="14"/>
      <c r="T48" s="14"/>
      <c r="U48" s="14" t="s">
        <v>529</v>
      </c>
    </row>
    <row r="49" spans="1:21" ht="35.25" customHeight="1">
      <c r="A49" s="27" t="s">
        <v>398</v>
      </c>
      <c r="B49" s="14">
        <v>17</v>
      </c>
      <c r="C49" s="22" t="s">
        <v>4</v>
      </c>
      <c r="D49" s="22" t="s">
        <v>378</v>
      </c>
      <c r="E49" s="22" t="s">
        <v>16</v>
      </c>
      <c r="F49" s="14"/>
      <c r="G49" s="14" t="s">
        <v>18</v>
      </c>
      <c r="H49" s="22">
        <v>4</v>
      </c>
      <c r="I49" s="14">
        <v>4</v>
      </c>
      <c r="J49" s="14">
        <v>4</v>
      </c>
      <c r="K49" s="14">
        <v>4</v>
      </c>
      <c r="L49" s="14">
        <v>4</v>
      </c>
      <c r="M49" s="14" t="s">
        <v>18</v>
      </c>
      <c r="N49" s="14" t="s">
        <v>57</v>
      </c>
      <c r="O49" s="14" t="s">
        <v>88</v>
      </c>
      <c r="P49" s="14" t="s">
        <v>519</v>
      </c>
      <c r="Q49" s="14" t="s">
        <v>531</v>
      </c>
      <c r="R49" s="14" t="s">
        <v>492</v>
      </c>
      <c r="S49" s="14"/>
      <c r="T49" s="14"/>
      <c r="U49" s="14" t="s">
        <v>530</v>
      </c>
    </row>
    <row r="50" spans="1:21" ht="35.25" customHeight="1">
      <c r="A50" s="27" t="s">
        <v>398</v>
      </c>
      <c r="B50" s="14">
        <v>15</v>
      </c>
      <c r="C50" s="22" t="s">
        <v>2</v>
      </c>
      <c r="D50" s="22" t="s">
        <v>378</v>
      </c>
      <c r="E50" s="22" t="s">
        <v>16</v>
      </c>
      <c r="F50" s="14"/>
      <c r="G50" s="14" t="s">
        <v>430</v>
      </c>
      <c r="H50" s="14">
        <v>4</v>
      </c>
      <c r="I50" s="14">
        <v>4</v>
      </c>
      <c r="J50" s="14">
        <v>2</v>
      </c>
      <c r="K50" s="14">
        <v>4</v>
      </c>
      <c r="L50" s="14">
        <v>4</v>
      </c>
      <c r="M50" s="14" t="s">
        <v>430</v>
      </c>
      <c r="N50" s="14" t="s">
        <v>170</v>
      </c>
      <c r="O50" s="14" t="s">
        <v>532</v>
      </c>
      <c r="P50" s="14" t="s">
        <v>533</v>
      </c>
      <c r="Q50" s="14" t="s">
        <v>535</v>
      </c>
      <c r="R50" s="14"/>
      <c r="S50" s="14"/>
      <c r="T50" s="14"/>
      <c r="U50" s="14" t="s">
        <v>534</v>
      </c>
    </row>
    <row r="51" spans="1:21" ht="35.25" customHeight="1">
      <c r="A51" s="27" t="s">
        <v>398</v>
      </c>
      <c r="B51" s="14">
        <v>17</v>
      </c>
      <c r="C51" s="22" t="s">
        <v>4</v>
      </c>
      <c r="D51" s="22" t="s">
        <v>538</v>
      </c>
      <c r="E51" s="22" t="s">
        <v>16</v>
      </c>
      <c r="F51" s="14"/>
      <c r="G51" s="14" t="s">
        <v>430</v>
      </c>
      <c r="H51" s="14">
        <v>2</v>
      </c>
      <c r="I51" s="14">
        <v>2</v>
      </c>
      <c r="J51" s="14">
        <v>4</v>
      </c>
      <c r="K51" s="14">
        <v>2</v>
      </c>
      <c r="L51" s="14">
        <v>4</v>
      </c>
      <c r="M51" s="14" t="s">
        <v>430</v>
      </c>
      <c r="N51" s="14" t="s">
        <v>536</v>
      </c>
      <c r="O51" s="14" t="s">
        <v>186</v>
      </c>
      <c r="P51" s="14" t="s">
        <v>537</v>
      </c>
      <c r="Q51" s="14" t="s">
        <v>539</v>
      </c>
      <c r="R51" s="14" t="s">
        <v>223</v>
      </c>
      <c r="S51" s="14"/>
      <c r="T51" s="14"/>
      <c r="U51" s="14" t="s">
        <v>530</v>
      </c>
    </row>
    <row r="52" spans="1:21" ht="35.25" customHeight="1">
      <c r="A52" s="27" t="s">
        <v>398</v>
      </c>
      <c r="B52" s="14">
        <v>14</v>
      </c>
      <c r="C52" s="22" t="s">
        <v>1</v>
      </c>
      <c r="D52" s="22" t="s">
        <v>378</v>
      </c>
      <c r="E52" s="22" t="s">
        <v>16</v>
      </c>
      <c r="F52" s="14"/>
      <c r="G52" s="14" t="s">
        <v>18</v>
      </c>
      <c r="H52" s="22">
        <v>4</v>
      </c>
      <c r="I52" s="14">
        <v>4</v>
      </c>
      <c r="J52" s="14">
        <v>4</v>
      </c>
      <c r="K52" s="14">
        <v>4</v>
      </c>
      <c r="L52" s="14">
        <v>4</v>
      </c>
      <c r="M52" s="14" t="s">
        <v>18</v>
      </c>
      <c r="N52" s="14" t="s">
        <v>47</v>
      </c>
      <c r="O52" s="14" t="s">
        <v>24</v>
      </c>
      <c r="P52" s="14" t="s">
        <v>31</v>
      </c>
      <c r="Q52" s="14"/>
      <c r="R52" s="14" t="s">
        <v>540</v>
      </c>
      <c r="S52" s="14" t="s">
        <v>543</v>
      </c>
      <c r="T52" s="14" t="s">
        <v>542</v>
      </c>
      <c r="U52" s="14" t="s">
        <v>541</v>
      </c>
    </row>
    <row r="53" spans="1:21" ht="35.25" customHeight="1">
      <c r="A53" s="27" t="s">
        <v>398</v>
      </c>
      <c r="B53" s="14">
        <v>15</v>
      </c>
      <c r="C53" s="22" t="s">
        <v>544</v>
      </c>
      <c r="D53" s="22" t="s">
        <v>377</v>
      </c>
      <c r="E53" s="22" t="s">
        <v>16</v>
      </c>
      <c r="F53" s="14"/>
      <c r="G53" s="14" t="s">
        <v>430</v>
      </c>
      <c r="H53" s="22">
        <v>4</v>
      </c>
      <c r="I53" s="14">
        <v>4</v>
      </c>
      <c r="J53" s="14">
        <v>4</v>
      </c>
      <c r="K53" s="14">
        <v>4</v>
      </c>
      <c r="L53" s="14">
        <v>4</v>
      </c>
      <c r="M53" s="14" t="s">
        <v>18</v>
      </c>
      <c r="N53" s="14" t="s">
        <v>61</v>
      </c>
      <c r="O53" s="14" t="s">
        <v>369</v>
      </c>
      <c r="P53" s="14" t="s">
        <v>99</v>
      </c>
      <c r="Q53" s="14"/>
      <c r="R53" s="14" t="s">
        <v>172</v>
      </c>
      <c r="S53" s="14"/>
      <c r="T53" s="14"/>
      <c r="U53" s="14" t="s">
        <v>545</v>
      </c>
    </row>
    <row r="54" spans="1:21" ht="35.25" customHeight="1">
      <c r="A54" s="27" t="s">
        <v>398</v>
      </c>
      <c r="B54" s="14">
        <v>14</v>
      </c>
      <c r="C54" s="22" t="s">
        <v>1</v>
      </c>
      <c r="D54" s="22" t="s">
        <v>378</v>
      </c>
      <c r="E54" s="22" t="s">
        <v>16</v>
      </c>
      <c r="F54" s="14"/>
      <c r="G54" s="14" t="s">
        <v>18</v>
      </c>
      <c r="H54" s="22">
        <v>4</v>
      </c>
      <c r="I54" s="14">
        <v>4</v>
      </c>
      <c r="J54" s="14">
        <v>4</v>
      </c>
      <c r="K54" s="14">
        <v>4</v>
      </c>
      <c r="L54" s="14">
        <v>4</v>
      </c>
      <c r="M54" s="14" t="s">
        <v>18</v>
      </c>
      <c r="N54" s="14" t="s">
        <v>546</v>
      </c>
      <c r="O54" s="14" t="s">
        <v>547</v>
      </c>
      <c r="P54" s="14" t="s">
        <v>234</v>
      </c>
      <c r="Q54" s="14"/>
      <c r="R54" s="14" t="s">
        <v>548</v>
      </c>
      <c r="S54" s="14" t="s">
        <v>550</v>
      </c>
      <c r="T54" s="14" t="s">
        <v>551</v>
      </c>
      <c r="U54" s="14" t="s">
        <v>549</v>
      </c>
    </row>
    <row r="55" spans="1:21" ht="35.25" customHeight="1">
      <c r="A55" s="27" t="s">
        <v>398</v>
      </c>
      <c r="B55" s="14">
        <v>14</v>
      </c>
      <c r="C55" s="22" t="s">
        <v>1</v>
      </c>
      <c r="D55" s="22" t="s">
        <v>538</v>
      </c>
      <c r="E55" s="22" t="s">
        <v>16</v>
      </c>
      <c r="F55" s="14"/>
      <c r="G55" s="14" t="s">
        <v>430</v>
      </c>
      <c r="H55" s="14">
        <v>4</v>
      </c>
      <c r="I55" s="14">
        <v>4</v>
      </c>
      <c r="J55" s="14">
        <v>2</v>
      </c>
      <c r="K55" s="14">
        <v>4</v>
      </c>
      <c r="L55" s="14">
        <v>4</v>
      </c>
      <c r="M55" s="14" t="s">
        <v>430</v>
      </c>
      <c r="N55" s="14" t="s">
        <v>552</v>
      </c>
      <c r="O55" s="14" t="s">
        <v>32</v>
      </c>
      <c r="P55" s="14" t="s">
        <v>553</v>
      </c>
      <c r="Q55" s="14"/>
      <c r="R55" s="14" t="s">
        <v>554</v>
      </c>
      <c r="S55" s="14"/>
      <c r="T55" s="14"/>
      <c r="U55" s="14" t="s">
        <v>555</v>
      </c>
    </row>
    <row r="56" spans="1:21" ht="35.25" customHeight="1">
      <c r="A56" s="27" t="s">
        <v>398</v>
      </c>
      <c r="B56" s="14">
        <v>15</v>
      </c>
      <c r="C56" s="22" t="s">
        <v>1</v>
      </c>
      <c r="D56" s="22" t="s">
        <v>378</v>
      </c>
      <c r="E56" s="22" t="s">
        <v>16</v>
      </c>
      <c r="F56" s="14"/>
      <c r="G56" s="14" t="s">
        <v>18</v>
      </c>
      <c r="H56" s="14">
        <v>4</v>
      </c>
      <c r="I56" s="14">
        <v>4</v>
      </c>
      <c r="J56" s="14">
        <v>3</v>
      </c>
      <c r="K56" s="14">
        <v>4</v>
      </c>
      <c r="L56" s="14">
        <v>4</v>
      </c>
      <c r="M56" s="14" t="s">
        <v>18</v>
      </c>
      <c r="N56" s="14" t="s">
        <v>287</v>
      </c>
      <c r="O56" s="14" t="s">
        <v>399</v>
      </c>
      <c r="P56" s="14" t="s">
        <v>299</v>
      </c>
      <c r="Q56" s="14"/>
      <c r="R56" s="14" t="s">
        <v>556</v>
      </c>
      <c r="S56" s="14" t="s">
        <v>558</v>
      </c>
      <c r="T56" s="14"/>
      <c r="U56" s="14" t="s">
        <v>557</v>
      </c>
    </row>
    <row r="57" spans="1:21" ht="35.25" customHeight="1">
      <c r="A57" s="27" t="s">
        <v>398</v>
      </c>
      <c r="B57" s="14">
        <v>17</v>
      </c>
      <c r="C57" s="22" t="s">
        <v>353</v>
      </c>
      <c r="D57" s="22" t="s">
        <v>378</v>
      </c>
      <c r="E57" s="22" t="s">
        <v>16</v>
      </c>
      <c r="F57" s="14"/>
      <c r="G57" s="14" t="s">
        <v>18</v>
      </c>
      <c r="H57" s="22">
        <v>4</v>
      </c>
      <c r="I57" s="14">
        <v>4</v>
      </c>
      <c r="J57" s="14">
        <v>4</v>
      </c>
      <c r="K57" s="14">
        <v>4</v>
      </c>
      <c r="L57" s="14">
        <v>4</v>
      </c>
      <c r="M57" s="14" t="s">
        <v>18</v>
      </c>
      <c r="N57" s="14" t="s">
        <v>52</v>
      </c>
      <c r="O57" s="14" t="s">
        <v>506</v>
      </c>
      <c r="P57" s="14" t="s">
        <v>324</v>
      </c>
      <c r="Q57" s="14" t="s">
        <v>561</v>
      </c>
      <c r="R57" s="14" t="s">
        <v>106</v>
      </c>
      <c r="S57" s="14"/>
      <c r="T57" s="14" t="s">
        <v>560</v>
      </c>
      <c r="U57" s="14" t="s">
        <v>559</v>
      </c>
    </row>
    <row r="58" spans="1:21" ht="35.25" customHeight="1">
      <c r="A58" s="27" t="s">
        <v>398</v>
      </c>
      <c r="B58" s="14">
        <v>17</v>
      </c>
      <c r="C58" s="22" t="s">
        <v>3</v>
      </c>
      <c r="D58" s="22" t="s">
        <v>378</v>
      </c>
      <c r="E58" s="22" t="s">
        <v>16</v>
      </c>
      <c r="F58" s="14"/>
      <c r="G58" s="14" t="s">
        <v>18</v>
      </c>
      <c r="H58" s="14">
        <v>4</v>
      </c>
      <c r="I58" s="14">
        <v>4</v>
      </c>
      <c r="J58" s="14">
        <v>4</v>
      </c>
      <c r="K58" s="14">
        <v>4</v>
      </c>
      <c r="L58" s="14">
        <v>4</v>
      </c>
      <c r="M58" s="14" t="s">
        <v>18</v>
      </c>
      <c r="N58" s="14" t="s">
        <v>20</v>
      </c>
      <c r="O58" s="14" t="s">
        <v>357</v>
      </c>
      <c r="P58" s="14" t="s">
        <v>562</v>
      </c>
      <c r="Q58" s="14"/>
      <c r="R58" s="14" t="s">
        <v>172</v>
      </c>
      <c r="S58" s="14"/>
      <c r="T58" s="14"/>
      <c r="U58" s="14" t="s">
        <v>563</v>
      </c>
    </row>
    <row r="59" spans="1:21" ht="35.25" customHeight="1">
      <c r="A59" s="27" t="s">
        <v>398</v>
      </c>
      <c r="B59" s="14">
        <v>17</v>
      </c>
      <c r="C59" s="22" t="s">
        <v>353</v>
      </c>
      <c r="D59" s="22" t="s">
        <v>500</v>
      </c>
      <c r="E59" s="22" t="s">
        <v>16</v>
      </c>
      <c r="F59" s="14"/>
      <c r="G59" s="14" t="s">
        <v>18</v>
      </c>
      <c r="H59" s="14">
        <v>4</v>
      </c>
      <c r="I59" s="14">
        <v>4</v>
      </c>
      <c r="J59" s="14">
        <v>4</v>
      </c>
      <c r="K59" s="14">
        <v>4</v>
      </c>
      <c r="L59" s="14">
        <v>4</v>
      </c>
      <c r="M59" s="14" t="s">
        <v>18</v>
      </c>
      <c r="N59" s="14"/>
      <c r="O59" s="14"/>
      <c r="P59" s="14"/>
      <c r="Q59" s="14"/>
      <c r="R59" s="14"/>
      <c r="S59" s="14" t="s">
        <v>564</v>
      </c>
      <c r="T59" s="14"/>
      <c r="U59" s="14"/>
    </row>
    <row r="60" spans="1:21" ht="35.25" customHeight="1">
      <c r="A60" s="27" t="s">
        <v>398</v>
      </c>
      <c r="B60" s="14">
        <v>15</v>
      </c>
      <c r="C60" s="22" t="s">
        <v>1</v>
      </c>
      <c r="D60" s="22" t="s">
        <v>378</v>
      </c>
      <c r="E60" s="22" t="s">
        <v>16</v>
      </c>
      <c r="F60" s="14"/>
      <c r="G60" s="14" t="s">
        <v>18</v>
      </c>
      <c r="H60" s="14">
        <v>4</v>
      </c>
      <c r="I60" s="14">
        <v>4</v>
      </c>
      <c r="J60" s="14">
        <v>4</v>
      </c>
      <c r="K60" s="14">
        <v>4</v>
      </c>
      <c r="L60" s="14">
        <v>4</v>
      </c>
      <c r="M60" s="14" t="s">
        <v>18</v>
      </c>
      <c r="N60" s="14" t="s">
        <v>24</v>
      </c>
      <c r="O60" s="14" t="s">
        <v>302</v>
      </c>
      <c r="P60" s="14" t="s">
        <v>565</v>
      </c>
      <c r="Q60" s="14"/>
      <c r="R60" s="14" t="s">
        <v>566</v>
      </c>
      <c r="S60" s="14"/>
      <c r="T60" s="14"/>
      <c r="U60" s="14"/>
    </row>
    <row r="61" spans="1:21" ht="35.25" customHeight="1">
      <c r="A61" s="27" t="s">
        <v>398</v>
      </c>
      <c r="B61" s="14">
        <v>16</v>
      </c>
      <c r="C61" s="22" t="s">
        <v>4</v>
      </c>
      <c r="D61" s="22" t="s">
        <v>378</v>
      </c>
      <c r="E61" s="22" t="s">
        <v>16</v>
      </c>
      <c r="F61" s="14"/>
      <c r="G61" s="14" t="s">
        <v>430</v>
      </c>
      <c r="H61" s="14">
        <v>4</v>
      </c>
      <c r="I61" s="14">
        <v>2</v>
      </c>
      <c r="J61" s="14">
        <v>2</v>
      </c>
      <c r="K61" s="14">
        <v>2</v>
      </c>
      <c r="L61" s="14">
        <v>4</v>
      </c>
      <c r="M61" s="14" t="s">
        <v>18</v>
      </c>
      <c r="N61" s="14" t="s">
        <v>24</v>
      </c>
      <c r="O61" s="14" t="s">
        <v>170</v>
      </c>
      <c r="P61" s="14" t="s">
        <v>231</v>
      </c>
      <c r="Q61" s="14"/>
      <c r="R61" s="14" t="s">
        <v>567</v>
      </c>
      <c r="S61" s="14"/>
      <c r="T61" s="14"/>
      <c r="U61" s="14" t="s">
        <v>403</v>
      </c>
    </row>
    <row r="62" spans="1:21" ht="35.25" customHeight="1">
      <c r="A62" s="27" t="s">
        <v>398</v>
      </c>
      <c r="B62" s="14">
        <v>15</v>
      </c>
      <c r="C62" s="22" t="s">
        <v>1</v>
      </c>
      <c r="D62" s="22" t="s">
        <v>378</v>
      </c>
      <c r="E62" s="22" t="s">
        <v>16</v>
      </c>
      <c r="F62" s="14"/>
      <c r="G62" s="14" t="s">
        <v>430</v>
      </c>
      <c r="H62" s="14">
        <v>4</v>
      </c>
      <c r="I62" s="14">
        <v>4</v>
      </c>
      <c r="J62" s="14">
        <v>4</v>
      </c>
      <c r="K62" s="14">
        <v>4</v>
      </c>
      <c r="L62" s="14">
        <v>4</v>
      </c>
      <c r="M62" s="14" t="s">
        <v>18</v>
      </c>
      <c r="N62" s="14" t="s">
        <v>216</v>
      </c>
      <c r="O62" s="14" t="s">
        <v>19</v>
      </c>
      <c r="P62" s="14" t="s">
        <v>47</v>
      </c>
      <c r="Q62" s="14"/>
      <c r="R62" s="14" t="s">
        <v>568</v>
      </c>
      <c r="S62" s="14"/>
      <c r="T62" s="14"/>
      <c r="U62" s="14"/>
    </row>
    <row r="63" spans="1:21" ht="35.25" customHeight="1">
      <c r="A63" s="27" t="s">
        <v>398</v>
      </c>
      <c r="B63" s="14">
        <v>18</v>
      </c>
      <c r="C63" s="22" t="s">
        <v>353</v>
      </c>
      <c r="D63" s="22" t="s">
        <v>378</v>
      </c>
      <c r="E63" s="22" t="s">
        <v>16</v>
      </c>
      <c r="F63" s="14"/>
      <c r="G63" s="14" t="s">
        <v>18</v>
      </c>
      <c r="H63" s="14">
        <v>4</v>
      </c>
      <c r="I63" s="14">
        <v>4</v>
      </c>
      <c r="J63" s="14">
        <v>1</v>
      </c>
      <c r="K63" s="14">
        <v>4</v>
      </c>
      <c r="L63" s="14">
        <v>4</v>
      </c>
      <c r="M63" s="14" t="s">
        <v>18</v>
      </c>
      <c r="N63" s="14" t="s">
        <v>24</v>
      </c>
      <c r="O63" s="14" t="s">
        <v>486</v>
      </c>
      <c r="P63" s="14" t="s">
        <v>287</v>
      </c>
      <c r="Q63" s="14"/>
      <c r="R63" s="14" t="s">
        <v>569</v>
      </c>
      <c r="S63" s="14"/>
      <c r="T63" s="14"/>
      <c r="U63" s="14" t="s">
        <v>570</v>
      </c>
    </row>
    <row r="64" spans="1:21" ht="35.25" customHeight="1">
      <c r="A64" s="27" t="s">
        <v>398</v>
      </c>
      <c r="B64" s="14">
        <v>15</v>
      </c>
      <c r="C64" s="22" t="s">
        <v>1</v>
      </c>
      <c r="D64" s="22" t="s">
        <v>378</v>
      </c>
      <c r="E64" s="22" t="s">
        <v>430</v>
      </c>
      <c r="F64" s="14"/>
      <c r="G64" s="14" t="s">
        <v>430</v>
      </c>
      <c r="H64" s="14">
        <v>4</v>
      </c>
      <c r="I64" s="14">
        <v>4</v>
      </c>
      <c r="J64" s="14">
        <v>2</v>
      </c>
      <c r="K64" s="14">
        <v>2</v>
      </c>
      <c r="L64" s="14">
        <v>4</v>
      </c>
      <c r="M64" s="14" t="s">
        <v>18</v>
      </c>
      <c r="N64" s="14" t="s">
        <v>32</v>
      </c>
      <c r="O64" s="14" t="s">
        <v>47</v>
      </c>
      <c r="P64" s="14" t="s">
        <v>24</v>
      </c>
      <c r="Q64" s="14"/>
      <c r="R64" s="14" t="s">
        <v>571</v>
      </c>
      <c r="S64" s="14"/>
      <c r="T64" s="14"/>
      <c r="U64" s="14" t="s">
        <v>529</v>
      </c>
    </row>
    <row r="65" spans="1:21" ht="35.25" customHeight="1">
      <c r="A65" s="27" t="s">
        <v>398</v>
      </c>
      <c r="B65" s="14">
        <v>15</v>
      </c>
      <c r="C65" s="22" t="s">
        <v>1</v>
      </c>
      <c r="D65" s="22" t="s">
        <v>378</v>
      </c>
      <c r="E65" s="22" t="s">
        <v>16</v>
      </c>
      <c r="F65" s="14"/>
      <c r="G65" s="14" t="s">
        <v>18</v>
      </c>
      <c r="H65" s="14">
        <v>4</v>
      </c>
      <c r="I65" s="14">
        <v>4</v>
      </c>
      <c r="J65" s="14">
        <v>4</v>
      </c>
      <c r="K65" s="14">
        <v>4</v>
      </c>
      <c r="L65" s="14">
        <v>4</v>
      </c>
      <c r="M65" s="14" t="s">
        <v>18</v>
      </c>
      <c r="N65" s="14" t="s">
        <v>572</v>
      </c>
      <c r="O65" s="14" t="s">
        <v>573</v>
      </c>
      <c r="P65" s="14" t="s">
        <v>574</v>
      </c>
      <c r="Q65" s="14"/>
      <c r="R65" s="14" t="s">
        <v>575</v>
      </c>
      <c r="S65" s="14"/>
      <c r="T65" s="14"/>
      <c r="U65" s="14" t="s">
        <v>576</v>
      </c>
    </row>
    <row r="66" spans="1:21" ht="35.25" customHeight="1">
      <c r="A66" s="27" t="s">
        <v>398</v>
      </c>
      <c r="B66" s="14">
        <v>16</v>
      </c>
      <c r="C66" s="22" t="s">
        <v>2</v>
      </c>
      <c r="D66" s="22" t="s">
        <v>378</v>
      </c>
      <c r="E66" s="22" t="s">
        <v>16</v>
      </c>
      <c r="F66" s="14"/>
      <c r="G66" s="14" t="s">
        <v>18</v>
      </c>
      <c r="H66" s="14">
        <v>4</v>
      </c>
      <c r="I66" s="14">
        <v>4</v>
      </c>
      <c r="J66" s="14">
        <v>4</v>
      </c>
      <c r="K66" s="14">
        <v>4</v>
      </c>
      <c r="L66" s="14">
        <v>4</v>
      </c>
      <c r="M66" s="14" t="s">
        <v>18</v>
      </c>
      <c r="N66" s="14" t="s">
        <v>36</v>
      </c>
      <c r="O66" s="14" t="s">
        <v>577</v>
      </c>
      <c r="P66" s="14" t="s">
        <v>52</v>
      </c>
      <c r="Q66" s="14"/>
      <c r="R66" s="14" t="s">
        <v>578</v>
      </c>
      <c r="S66" s="14"/>
      <c r="T66" s="14"/>
      <c r="U66" s="14" t="s">
        <v>579</v>
      </c>
    </row>
    <row r="67" spans="1:21" ht="35.25" customHeight="1">
      <c r="A67" s="27" t="s">
        <v>398</v>
      </c>
      <c r="B67" s="14">
        <v>16</v>
      </c>
      <c r="C67" s="22" t="s">
        <v>2</v>
      </c>
      <c r="D67" s="22" t="s">
        <v>378</v>
      </c>
      <c r="E67" s="22" t="s">
        <v>16</v>
      </c>
      <c r="F67" s="14"/>
      <c r="G67" s="14" t="s">
        <v>18</v>
      </c>
      <c r="H67" s="14">
        <v>4</v>
      </c>
      <c r="I67" s="14">
        <v>4</v>
      </c>
      <c r="J67" s="14">
        <v>4</v>
      </c>
      <c r="K67" s="14">
        <v>4</v>
      </c>
      <c r="L67" s="14">
        <v>4</v>
      </c>
      <c r="M67" s="14" t="s">
        <v>18</v>
      </c>
      <c r="N67" s="14"/>
      <c r="O67" s="14"/>
      <c r="P67" s="14"/>
      <c r="Q67" s="14" t="s">
        <v>581</v>
      </c>
      <c r="R67" s="14"/>
      <c r="S67" s="14"/>
      <c r="T67" s="14"/>
      <c r="U67" s="14" t="s">
        <v>580</v>
      </c>
    </row>
    <row r="68" spans="1:21" ht="35.25" customHeight="1">
      <c r="A68" s="27" t="s">
        <v>398</v>
      </c>
      <c r="B68" s="14">
        <v>17</v>
      </c>
      <c r="C68" s="22" t="s">
        <v>4</v>
      </c>
      <c r="D68" s="22" t="s">
        <v>377</v>
      </c>
      <c r="E68" s="22" t="s">
        <v>430</v>
      </c>
      <c r="F68" s="14"/>
      <c r="G68" s="14" t="s">
        <v>18</v>
      </c>
      <c r="H68" s="22">
        <v>4</v>
      </c>
      <c r="I68" s="14">
        <v>4</v>
      </c>
      <c r="J68" s="14">
        <v>4</v>
      </c>
      <c r="K68" s="14">
        <v>4</v>
      </c>
      <c r="L68" s="14">
        <v>3</v>
      </c>
      <c r="M68" s="14" t="s">
        <v>18</v>
      </c>
      <c r="N68" s="14" t="s">
        <v>52</v>
      </c>
      <c r="O68" s="14" t="s">
        <v>582</v>
      </c>
      <c r="P68" s="14" t="s">
        <v>91</v>
      </c>
      <c r="Q68" s="14"/>
      <c r="R68" s="14" t="s">
        <v>583</v>
      </c>
      <c r="S68" s="14"/>
      <c r="T68" s="14"/>
      <c r="U68" s="14" t="s">
        <v>584</v>
      </c>
    </row>
    <row r="69" spans="1:21" ht="56" customHeight="1">
      <c r="A69" s="32" t="s">
        <v>591</v>
      </c>
      <c r="H69" s="4">
        <f>AVERAGE(H4:H68)</f>
        <v>3.8461538461538463</v>
      </c>
      <c r="I69" s="4">
        <f>AVERAGE(I4:I68)</f>
        <v>3.7846153846153845</v>
      </c>
      <c r="J69" s="4">
        <f>AVERAGE(J4:J68)</f>
        <v>3.5692307692307694</v>
      </c>
      <c r="K69" s="4">
        <f>AVERAGE(K4:K68)</f>
        <v>3.6923076923076925</v>
      </c>
      <c r="L69" s="4">
        <f>AVERAGE(L4:L68)</f>
        <v>3.8769230769230769</v>
      </c>
    </row>
    <row r="70" spans="1:21" ht="35.25" customHeight="1">
      <c r="A70" s="34" t="s">
        <v>1</v>
      </c>
      <c r="B70" s="18">
        <f xml:space="preserve"> COUNTIF(C4:C68,"*Freshman*")</f>
        <v>14</v>
      </c>
      <c r="C70" s="35" t="s">
        <v>16</v>
      </c>
      <c r="D70" s="18">
        <f>COUNTIF(E4:E68,"*College*")</f>
        <v>60</v>
      </c>
      <c r="E70" s="34" t="s">
        <v>593</v>
      </c>
      <c r="F70" s="8">
        <f>COUNTIF(G4:G68,"*Yes*")</f>
        <v>53</v>
      </c>
      <c r="G70" s="34" t="s">
        <v>378</v>
      </c>
      <c r="H70" s="8">
        <f>COUNTIF(D4:D68,"*WHT*")</f>
        <v>56</v>
      </c>
      <c r="I70" s="34" t="s">
        <v>18</v>
      </c>
      <c r="J70" s="8">
        <f>COUNTIF(M4:M68,"*yes*")</f>
        <v>56</v>
      </c>
    </row>
    <row r="71" spans="1:21" ht="35.25" customHeight="1">
      <c r="A71" s="34" t="s">
        <v>2</v>
      </c>
      <c r="B71" s="18">
        <f xml:space="preserve"> COUNTIF(C4:C68,"*Sophmore*")</f>
        <v>16</v>
      </c>
      <c r="C71" s="35" t="s">
        <v>430</v>
      </c>
      <c r="D71" s="18">
        <f>COUNTIF(E4:E68,"*unsure*")</f>
        <v>4</v>
      </c>
      <c r="E71" s="34" t="s">
        <v>267</v>
      </c>
      <c r="F71" s="8">
        <f>COUNTIF(G4:G68,"*No*")</f>
        <v>2</v>
      </c>
      <c r="G71" s="34" t="s">
        <v>376</v>
      </c>
      <c r="H71" s="8">
        <f>COUNTIF(D4:D68,"*AA*")</f>
        <v>1</v>
      </c>
      <c r="I71" s="34" t="s">
        <v>30</v>
      </c>
      <c r="J71" s="8">
        <f>COUNTIF(M4:M68,"*no*")</f>
        <v>0</v>
      </c>
    </row>
    <row r="72" spans="1:21" ht="35.25" customHeight="1">
      <c r="A72" s="34" t="s">
        <v>4</v>
      </c>
      <c r="B72" s="18">
        <f xml:space="preserve"> COUNTIF(C4:C68,"*Junior*")</f>
        <v>15</v>
      </c>
      <c r="C72" s="35" t="s">
        <v>30</v>
      </c>
      <c r="D72" s="18">
        <f>COUNTIF(E4:E68,"*No*")</f>
        <v>0</v>
      </c>
      <c r="E72" s="34" t="s">
        <v>430</v>
      </c>
      <c r="F72" s="18">
        <f>COUNTIF(G4:G68,"*Unsure*")</f>
        <v>10</v>
      </c>
      <c r="G72" s="34" t="s">
        <v>377</v>
      </c>
      <c r="H72" s="8">
        <f>COUNTIF(D4:D68,"*MXD*")</f>
        <v>4</v>
      </c>
      <c r="I72" s="34" t="s">
        <v>430</v>
      </c>
      <c r="J72" s="8">
        <f>COUNTIF(M4:M68,"*unsure*")</f>
        <v>9</v>
      </c>
    </row>
    <row r="73" spans="1:21" ht="35.25" customHeight="1">
      <c r="A73" s="34" t="s">
        <v>3</v>
      </c>
      <c r="B73" s="18">
        <f xml:space="preserve"> COUNTIF(C4:C68,"*Senior*")</f>
        <v>19</v>
      </c>
      <c r="C73" s="35" t="s">
        <v>284</v>
      </c>
      <c r="D73" s="18">
        <f>COUNTIF(E4:E68,"*Trade*")</f>
        <v>1</v>
      </c>
      <c r="E73" s="36"/>
      <c r="F73" s="8"/>
      <c r="G73" s="34" t="s">
        <v>379</v>
      </c>
      <c r="H73" s="8">
        <f>COUNTIF(D4:D68,"*HSP*")</f>
        <v>0</v>
      </c>
      <c r="I73" s="37" t="s">
        <v>29</v>
      </c>
      <c r="J73" s="8">
        <f>SUM(J70:J72)</f>
        <v>65</v>
      </c>
    </row>
    <row r="74" spans="1:21" ht="35.25" customHeight="1">
      <c r="A74" s="36"/>
      <c r="B74" s="18"/>
      <c r="C74" s="35" t="s">
        <v>126</v>
      </c>
      <c r="D74" s="18">
        <f>COUNTIF(E4:E68,"*Military*")</f>
        <v>0</v>
      </c>
      <c r="E74" s="36"/>
      <c r="F74" s="8"/>
      <c r="G74" s="34" t="s">
        <v>594</v>
      </c>
      <c r="H74" s="8">
        <f>COUNTIF(D4:D68,"*Asian*")</f>
        <v>0</v>
      </c>
      <c r="I74" s="8"/>
      <c r="J74" s="8"/>
    </row>
    <row r="75" spans="1:21" ht="35.25" customHeight="1">
      <c r="A75" s="36" t="s">
        <v>29</v>
      </c>
      <c r="B75" s="18">
        <f>SUM(B70:B74)</f>
        <v>64</v>
      </c>
      <c r="C75" s="38" t="s">
        <v>29</v>
      </c>
      <c r="D75" s="18">
        <f>SUM(D70:D74)</f>
        <v>65</v>
      </c>
      <c r="E75" s="37" t="s">
        <v>29</v>
      </c>
      <c r="F75" s="8">
        <f>SUM(F70:F74)</f>
        <v>65</v>
      </c>
      <c r="G75" s="34" t="s">
        <v>595</v>
      </c>
      <c r="H75" s="8">
        <f>COUNTIF(D4:D68,"*MDLE*")</f>
        <v>2</v>
      </c>
      <c r="I75" s="8"/>
      <c r="J75" s="8"/>
    </row>
    <row r="76" spans="1:21" ht="35.25" customHeight="1">
      <c r="A76" s="8"/>
      <c r="B76" s="18"/>
      <c r="C76" s="18"/>
      <c r="D76" s="18"/>
      <c r="E76" s="8"/>
      <c r="F76" s="8"/>
      <c r="G76" s="37" t="s">
        <v>29</v>
      </c>
      <c r="H76" s="8">
        <f>SUM(H70:H75)</f>
        <v>63</v>
      </c>
      <c r="I76" s="8"/>
      <c r="J76" s="8"/>
    </row>
  </sheetData>
  <conditionalFormatting sqref="H4:L68">
    <cfRule type="iconSet" priority="1">
      <iconSet>
        <cfvo type="percent" val="0"/>
        <cfvo type="percent" val="33"/>
        <cfvo type="percent" val="67"/>
      </iconSet>
    </cfRule>
  </conditionalFormatting>
  <printOptions horizontalCentered="1"/>
  <pageMargins left="0.4" right="0.4" top="0.4" bottom="0.4" header="0.25" footer="0.25"/>
  <pageSetup scale="18" fitToHeight="0" orientation="portrait" r:id="rId1"/>
  <headerFooter differentFirst="1">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vt:lpstr>
      <vt:lpstr>FHS</vt:lpstr>
      <vt:lpstr>All!Print_Titles</vt:lpstr>
      <vt:lpstr>FHS!Print_Titles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2020-07-01T21:50:16Z</cp:lastPrinted>
  <dcterms:created xsi:type="dcterms:W3CDTF">2014-12-16T17:21:35Z</dcterms:created>
  <dcterms:modified xsi:type="dcterms:W3CDTF">2020-07-01T21:51:29Z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TF10000016</vt:lpwstr>
  </property>
</Properties>
</file>